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C88" i="3"/>
  <c r="C61"/>
  <c r="B66"/>
  <c r="B43" l="1"/>
  <c r="D69"/>
  <c r="B59"/>
  <c r="C59"/>
  <c r="C54" l="1"/>
  <c r="C48"/>
  <c r="C66"/>
  <c r="B36"/>
  <c r="B26"/>
  <c r="C43"/>
  <c r="C96" l="1"/>
  <c r="D58"/>
  <c r="B88"/>
  <c r="D22"/>
  <c r="D15"/>
  <c r="B61"/>
  <c r="B54"/>
  <c r="D85"/>
  <c r="D38"/>
  <c r="C36"/>
  <c r="E15" i="4"/>
  <c r="C15"/>
  <c r="D15"/>
  <c r="B15"/>
  <c r="B48" i="3" l="1"/>
  <c r="C26"/>
  <c r="B23" l="1"/>
  <c r="D14"/>
  <c r="D36" l="1"/>
  <c r="C39"/>
  <c r="D20"/>
  <c r="D21"/>
  <c r="D30"/>
  <c r="C23"/>
  <c r="C95" l="1"/>
  <c r="B95"/>
  <c r="B91"/>
  <c r="D72"/>
  <c r="D87"/>
  <c r="D81"/>
  <c r="C71"/>
  <c r="B71"/>
  <c r="D79"/>
  <c r="D86"/>
  <c r="D78"/>
  <c r="D80"/>
  <c r="D82"/>
  <c r="D83"/>
  <c r="D84"/>
  <c r="B34"/>
  <c r="B39"/>
  <c r="B57"/>
  <c r="D28"/>
  <c r="D10"/>
  <c r="D51"/>
  <c r="D9"/>
  <c r="C34"/>
  <c r="C73" s="1"/>
  <c r="C57"/>
  <c r="D57" s="1"/>
  <c r="D70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7"/>
  <c r="D49"/>
  <c r="B73" l="1"/>
  <c r="D71"/>
  <c r="D34"/>
  <c r="D23"/>
  <c r="C94"/>
  <c r="C97" s="1"/>
  <c r="D39"/>
  <c r="D88"/>
  <c r="D46"/>
  <c r="D43"/>
  <c r="D61"/>
  <c r="D66"/>
  <c r="D54"/>
  <c r="D48"/>
  <c r="D26"/>
  <c r="C90" l="1"/>
  <c r="B90"/>
  <c r="B96"/>
  <c r="B94" s="1"/>
  <c r="B97" s="1"/>
  <c r="D73" l="1"/>
</calcChain>
</file>

<file path=xl/sharedStrings.xml><?xml version="1.0" encoding="utf-8"?>
<sst xmlns="http://schemas.openxmlformats.org/spreadsheetml/2006/main" count="132" uniqueCount="109">
  <si>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</si>
  <si>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</si>
  <si>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</si>
  <si>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</si>
  <si>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</si>
  <si>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</si>
  <si>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</si>
  <si>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</si>
  <si>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</si>
  <si>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</si>
  <si>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</si>
  <si>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</si>
  <si>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</si>
  <si>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</si>
  <si>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</si>
  <si>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</si>
  <si>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</si>
  <si>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</si>
  <si>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</si>
  <si>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</si>
  <si>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</si>
  <si>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</si>
  <si>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</si>
  <si>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</si>
  <si>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</si>
  <si>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</si>
  <si>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</si>
  <si>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</si>
  <si>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</si>
  <si>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</si>
  <si>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</si>
  <si>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</si>
  <si>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</si>
  <si>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</si>
  <si>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</si>
  <si>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</si>
  <si>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</si>
  <si>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</si>
  <si>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</si>
  <si>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</si>
  <si>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</si>
  <si>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</si>
  <si>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</si>
  <si>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</si>
  <si>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</si>
  <si>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</si>
  <si>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</si>
  <si>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</si>
  <si>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</si>
  <si>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</si>
  <si>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</si>
  <si>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</si>
  <si>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</si>
  <si>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</si>
  <si>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</si>
  <si>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</si>
  <si>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</si>
  <si>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</si>
  <si>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</si>
  <si>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</si>
  <si>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</si>
  <si>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</si>
  <si>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</si>
  <si>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</si>
  <si>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</si>
  <si>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</si>
  <si>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</si>
  <si>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</si>
  <si>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</si>
  <si>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</si>
  <si>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</si>
  <si>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</si>
  <si>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</si>
  <si>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</si>
  <si>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</si>
  <si>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</si>
  <si>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</si>
  <si>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</si>
  <si>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</si>
  <si>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</si>
  <si>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</si>
  <si>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</si>
  <si>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</si>
  <si>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</si>
  <si>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</si>
  <si>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</si>
  <si>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</si>
  <si>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</si>
  <si>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</si>
  <si>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</si>
  <si>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</si>
  <si>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</si>
  <si>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</si>
  <si>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</si>
  <si>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о ходе исполнения местного бюджета  г.Дивногорска  на 01 марта 2023  года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</si>
  <si>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</si>
  <si>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</si>
  <si>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</si>
  <si>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</si>
  <si>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</si>
  <si>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</si>
  <si>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</si>
  <si>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</si>
  <si>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</si>
  <si>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</si>
  <si>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</si>
  <si>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</si>
  <si>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</si>
  <si>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16 534,4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</si>
</sst>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6"/>
  <sheetViews>
    <sheetView tabSelected="1" workbookViewId="0">
      <selection activeCell="G9" sqref="G9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74" t="s">
        <v>0</v>
      </c>
      <c r="B2" s="74"/>
      <c r="C2" s="74"/>
      <c r="D2" s="74"/>
    </row>
    <row r="3" spans="1:6" ht="17.25" customHeight="1">
      <c r="A3" s="75" t="s">
        <v>94</v>
      </c>
      <c r="B3" s="75"/>
      <c r="C3" s="75"/>
      <c r="D3" s="75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1" t="s">
        <v>6</v>
      </c>
      <c r="B6" s="72"/>
      <c r="C6" s="72"/>
      <c r="D6" s="73"/>
    </row>
    <row r="7" spans="1:6">
      <c r="A7" s="39" t="s">
        <v>7</v>
      </c>
      <c r="B7" s="78">
        <v>318259.09999999998</v>
      </c>
      <c r="C7" s="79">
        <v>-675</v>
      </c>
      <c r="D7" s="37">
        <f>C7/B7</f>
        <v>-2.1209134318547372E-3</v>
      </c>
      <c r="E7" s="28"/>
      <c r="F7" s="28"/>
    </row>
    <row r="8" spans="1:6">
      <c r="A8" s="40" t="s">
        <v>8</v>
      </c>
      <c r="B8" s="78">
        <v>204668.2</v>
      </c>
      <c r="C8" s="79">
        <v>4242.5</v>
      </c>
      <c r="D8" s="37">
        <f t="shared" ref="D8:D23" si="0">C8/B8</f>
        <v>2.0728672065323289E-2</v>
      </c>
    </row>
    <row r="9" spans="1:6" ht="25.5" customHeight="1">
      <c r="A9" s="41" t="s">
        <v>23</v>
      </c>
      <c r="B9" s="78">
        <v>3608.1</v>
      </c>
      <c r="C9" s="79">
        <v>458.7</v>
      </c>
      <c r="D9" s="37">
        <f t="shared" si="0"/>
        <v>0.12713062276544443</v>
      </c>
      <c r="F9" s="28"/>
    </row>
    <row r="10" spans="1:6">
      <c r="A10" s="39" t="s">
        <v>9</v>
      </c>
      <c r="B10" s="78">
        <v>56559</v>
      </c>
      <c r="C10" s="80">
        <v>-637.1</v>
      </c>
      <c r="D10" s="37">
        <f t="shared" si="0"/>
        <v>-1.1264343428985661E-2</v>
      </c>
    </row>
    <row r="11" spans="1:6">
      <c r="A11" s="39" t="s">
        <v>10</v>
      </c>
      <c r="B11" s="78">
        <v>45940.2</v>
      </c>
      <c r="C11" s="79">
        <v>958.4</v>
      </c>
      <c r="D11" s="37">
        <f t="shared" si="0"/>
        <v>2.0861903082703168E-2</v>
      </c>
    </row>
    <row r="12" spans="1:6" ht="12" customHeight="1">
      <c r="A12" s="39" t="s">
        <v>11</v>
      </c>
      <c r="B12" s="78">
        <v>8168</v>
      </c>
      <c r="C12" s="79">
        <v>921.4</v>
      </c>
      <c r="D12" s="37">
        <f t="shared" si="0"/>
        <v>0.11280607247796277</v>
      </c>
      <c r="F12" s="29"/>
    </row>
    <row r="13" spans="1:6">
      <c r="A13" s="53" t="s">
        <v>86</v>
      </c>
      <c r="B13" s="81">
        <v>0</v>
      </c>
      <c r="C13" s="82">
        <v>-0.4</v>
      </c>
      <c r="D13" s="37">
        <v>0</v>
      </c>
      <c r="F13" s="29"/>
    </row>
    <row r="14" spans="1:6" ht="27" customHeight="1">
      <c r="A14" s="42" t="s">
        <v>24</v>
      </c>
      <c r="B14" s="81">
        <v>46400.3</v>
      </c>
      <c r="C14" s="82">
        <v>14743.7</v>
      </c>
      <c r="D14" s="37">
        <f t="shared" si="0"/>
        <v>0.31775010075365889</v>
      </c>
      <c r="E14" s="29"/>
      <c r="F14" s="29"/>
    </row>
    <row r="15" spans="1:6">
      <c r="A15" s="40" t="s">
        <v>12</v>
      </c>
      <c r="B15" s="78">
        <v>72</v>
      </c>
      <c r="C15" s="83">
        <v>61.5</v>
      </c>
      <c r="D15" s="37">
        <f t="shared" si="0"/>
        <v>0.85416666666666663</v>
      </c>
    </row>
    <row r="16" spans="1:6" ht="26.4">
      <c r="A16" s="43" t="s">
        <v>25</v>
      </c>
      <c r="B16" s="81">
        <v>4756.1000000000004</v>
      </c>
      <c r="C16" s="82">
        <v>192.1</v>
      </c>
      <c r="D16" s="84">
        <f>C16/B16</f>
        <v>4.0390235697315022E-2</v>
      </c>
    </row>
    <row r="17" spans="1:8" ht="25.5" customHeight="1">
      <c r="A17" s="44" t="s">
        <v>26</v>
      </c>
      <c r="B17" s="81">
        <v>2500</v>
      </c>
      <c r="C17" s="82">
        <v>39.1</v>
      </c>
      <c r="D17" s="84">
        <f t="shared" si="0"/>
        <v>1.5640000000000001E-2</v>
      </c>
      <c r="F17" s="29"/>
    </row>
    <row r="18" spans="1:8">
      <c r="A18" s="39" t="s">
        <v>21</v>
      </c>
      <c r="B18" s="78">
        <v>164</v>
      </c>
      <c r="C18" s="79">
        <v>25.2</v>
      </c>
      <c r="D18" s="37">
        <f>C18/B18</f>
        <v>0.15365853658536585</v>
      </c>
      <c r="G18" s="1"/>
    </row>
    <row r="19" spans="1:8">
      <c r="A19" s="39" t="s">
        <v>13</v>
      </c>
      <c r="B19" s="78">
        <v>783</v>
      </c>
      <c r="C19" s="79">
        <v>185.5</v>
      </c>
      <c r="D19" s="37">
        <f t="shared" si="0"/>
        <v>0.23690932311621968</v>
      </c>
    </row>
    <row r="20" spans="1:8">
      <c r="A20" s="39" t="s">
        <v>17</v>
      </c>
      <c r="B20" s="78">
        <v>30</v>
      </c>
      <c r="C20" s="79">
        <v>-0.6</v>
      </c>
      <c r="D20" s="37">
        <f t="shared" si="0"/>
        <v>-0.02</v>
      </c>
      <c r="E20" s="27"/>
      <c r="F20" s="27"/>
    </row>
    <row r="21" spans="1:8" ht="12" customHeight="1">
      <c r="A21" s="44" t="s">
        <v>92</v>
      </c>
      <c r="B21" s="78">
        <v>819601.4</v>
      </c>
      <c r="C21" s="79">
        <v>63615.8</v>
      </c>
      <c r="D21" s="37">
        <f t="shared" si="0"/>
        <v>7.7617973810196028E-2</v>
      </c>
      <c r="E21" s="28"/>
    </row>
    <row r="22" spans="1:8">
      <c r="A22" s="39" t="s">
        <v>87</v>
      </c>
      <c r="B22" s="79">
        <v>-25751.1</v>
      </c>
      <c r="C22" s="79">
        <v>-25751.1</v>
      </c>
      <c r="D22" s="37">
        <f t="shared" si="0"/>
        <v>1</v>
      </c>
      <c r="E22" s="28"/>
    </row>
    <row r="23" spans="1:8">
      <c r="A23" s="45" t="s">
        <v>14</v>
      </c>
      <c r="B23" s="35">
        <f>SUM(B7:B22)</f>
        <v>1485758.2999999998</v>
      </c>
      <c r="C23" s="54">
        <f>SUM(C7:C22)</f>
        <v>58379.700000000004</v>
      </c>
      <c r="D23" s="38">
        <f t="shared" si="0"/>
        <v>3.9292864795034299E-2</v>
      </c>
      <c r="E23" s="1"/>
      <c r="F23" s="28"/>
    </row>
    <row r="24" spans="1:8">
      <c r="A24" s="4"/>
      <c r="B24" s="5"/>
      <c r="C24" s="5"/>
      <c r="D24" s="6"/>
      <c r="E24" s="28"/>
      <c r="F24" s="28"/>
      <c r="H24" s="28"/>
    </row>
    <row r="25" spans="1:8" ht="15.6">
      <c r="A25" s="71" t="s">
        <v>72</v>
      </c>
      <c r="B25" s="72"/>
      <c r="C25" s="72"/>
      <c r="D25" s="73"/>
      <c r="E25" s="28"/>
    </row>
    <row r="26" spans="1:8">
      <c r="A26" s="14" t="s">
        <v>27</v>
      </c>
      <c r="B26" s="20">
        <f>SUM(B27+B28+B29+B31)+B33+B32+B30</f>
        <v>110983.90000000002</v>
      </c>
      <c r="C26" s="20">
        <f>SUM(C27+C28+C29+C31)+C33+C32+C30</f>
        <v>7405.3</v>
      </c>
      <c r="D26" s="21">
        <f t="shared" ref="D26:D73" si="1">C26/B26</f>
        <v>6.6724092413404087E-2</v>
      </c>
    </row>
    <row r="27" spans="1:8" ht="39.6">
      <c r="A27" s="15" t="s">
        <v>28</v>
      </c>
      <c r="B27" s="32">
        <v>2483.9</v>
      </c>
      <c r="C27" s="32">
        <v>357.8</v>
      </c>
      <c r="D27" s="22">
        <f t="shared" si="1"/>
        <v>0.14404766697532106</v>
      </c>
    </row>
    <row r="28" spans="1:8" ht="40.200000000000003" customHeight="1">
      <c r="A28" s="15" t="s">
        <v>29</v>
      </c>
      <c r="B28" s="32">
        <v>4625.8</v>
      </c>
      <c r="C28" s="32">
        <v>489</v>
      </c>
      <c r="D28" s="22">
        <f>C28/B28</f>
        <v>0.1057114445068961</v>
      </c>
      <c r="E28" s="29"/>
    </row>
    <row r="29" spans="1:8" ht="52.8">
      <c r="A29" s="15" t="s">
        <v>30</v>
      </c>
      <c r="B29" s="32">
        <v>50899.1</v>
      </c>
      <c r="C29" s="32">
        <v>4540</v>
      </c>
      <c r="D29" s="22">
        <f t="shared" si="1"/>
        <v>8.9196076158517545E-2</v>
      </c>
    </row>
    <row r="30" spans="1:8" ht="17.399999999999999" customHeight="1">
      <c r="A30" s="15" t="s">
        <v>75</v>
      </c>
      <c r="B30" s="32">
        <v>1.1000000000000001</v>
      </c>
      <c r="C30" s="32">
        <v>0</v>
      </c>
      <c r="D30" s="22">
        <f t="shared" si="1"/>
        <v>0</v>
      </c>
    </row>
    <row r="31" spans="1:8" ht="39.6">
      <c r="A31" s="15" t="s">
        <v>31</v>
      </c>
      <c r="B31" s="32">
        <v>15378.8</v>
      </c>
      <c r="C31" s="32">
        <v>1458.8</v>
      </c>
      <c r="D31" s="22">
        <f>C31/B31</f>
        <v>9.4857856269669943E-2</v>
      </c>
    </row>
    <row r="32" spans="1:8">
      <c r="A32" s="15" t="s">
        <v>73</v>
      </c>
      <c r="B32" s="32">
        <v>25241.4</v>
      </c>
      <c r="C32" s="32">
        <v>0</v>
      </c>
      <c r="D32" s="22">
        <v>0</v>
      </c>
    </row>
    <row r="33" spans="1:4">
      <c r="A33" s="15" t="s">
        <v>32</v>
      </c>
      <c r="B33" s="32">
        <v>12353.8</v>
      </c>
      <c r="C33" s="32">
        <v>559.70000000000005</v>
      </c>
      <c r="D33" s="22">
        <f t="shared" si="1"/>
        <v>4.530589778044003E-2</v>
      </c>
    </row>
    <row r="34" spans="1:4">
      <c r="A34" s="16" t="s">
        <v>22</v>
      </c>
      <c r="B34" s="33">
        <f>B35</f>
        <v>4585.3999999999996</v>
      </c>
      <c r="C34" s="33">
        <f>C35</f>
        <v>415.3</v>
      </c>
      <c r="D34" s="21">
        <f t="shared" si="1"/>
        <v>9.0570070222881327E-2</v>
      </c>
    </row>
    <row r="35" spans="1:4" ht="17.399999999999999" customHeight="1">
      <c r="A35" s="15" t="s">
        <v>33</v>
      </c>
      <c r="B35" s="32">
        <v>4585.3999999999996</v>
      </c>
      <c r="C35" s="32">
        <v>415.3</v>
      </c>
      <c r="D35" s="22">
        <f t="shared" si="1"/>
        <v>9.0570070222881327E-2</v>
      </c>
    </row>
    <row r="36" spans="1:4" ht="26.4">
      <c r="A36" s="17" t="s">
        <v>34</v>
      </c>
      <c r="B36" s="33">
        <f>B37+B38</f>
        <v>5571.8</v>
      </c>
      <c r="C36" s="33">
        <f>C37+C38</f>
        <v>526.29999999999995</v>
      </c>
      <c r="D36" s="21">
        <f t="shared" si="1"/>
        <v>9.4457805377077417E-2</v>
      </c>
    </row>
    <row r="37" spans="1:4" ht="36.75" customHeight="1">
      <c r="A37" s="13" t="s">
        <v>88</v>
      </c>
      <c r="B37" s="32">
        <v>5541.8</v>
      </c>
      <c r="C37" s="32">
        <v>526.29999999999995</v>
      </c>
      <c r="D37" s="22">
        <f t="shared" si="1"/>
        <v>9.4969143599552483E-2</v>
      </c>
    </row>
    <row r="38" spans="1:4" ht="28.5" customHeight="1">
      <c r="A38" s="65" t="s">
        <v>90</v>
      </c>
      <c r="B38" s="66">
        <v>30</v>
      </c>
      <c r="C38" s="66">
        <v>0</v>
      </c>
      <c r="D38" s="22">
        <f t="shared" si="1"/>
        <v>0</v>
      </c>
    </row>
    <row r="39" spans="1:4">
      <c r="A39" s="18" t="s">
        <v>35</v>
      </c>
      <c r="B39" s="34">
        <f>SUM(B40:B40)+B42+B41</f>
        <v>58791</v>
      </c>
      <c r="C39" s="34">
        <f>SUM(C40:C40)+C42+C41</f>
        <v>67.400000000000006</v>
      </c>
      <c r="D39" s="21">
        <f t="shared" si="1"/>
        <v>1.1464339779898285E-3</v>
      </c>
    </row>
    <row r="40" spans="1:4">
      <c r="A40" s="15" t="s">
        <v>36</v>
      </c>
      <c r="B40" s="32">
        <v>21258.7</v>
      </c>
      <c r="C40" s="32">
        <v>0</v>
      </c>
      <c r="D40" s="22">
        <f t="shared" si="1"/>
        <v>0</v>
      </c>
    </row>
    <row r="41" spans="1:4">
      <c r="A41" s="15" t="s">
        <v>37</v>
      </c>
      <c r="B41" s="32">
        <v>33548.400000000001</v>
      </c>
      <c r="C41" s="32">
        <v>0</v>
      </c>
      <c r="D41" s="22">
        <f t="shared" si="1"/>
        <v>0</v>
      </c>
    </row>
    <row r="42" spans="1:4">
      <c r="A42" s="19" t="s">
        <v>38</v>
      </c>
      <c r="B42" s="32">
        <v>3983.9</v>
      </c>
      <c r="C42" s="32">
        <v>67.400000000000006</v>
      </c>
      <c r="D42" s="22">
        <f t="shared" si="1"/>
        <v>1.6918095333718217E-2</v>
      </c>
    </row>
    <row r="43" spans="1:4">
      <c r="A43" s="16" t="s">
        <v>19</v>
      </c>
      <c r="B43" s="33">
        <f>B44+B45+B46+B47</f>
        <v>409465.39999999997</v>
      </c>
      <c r="C43" s="33">
        <f>C44+C45+C46+C47-0.1</f>
        <v>39269.300000000003</v>
      </c>
      <c r="D43" s="21">
        <f t="shared" si="1"/>
        <v>9.5903829725295486E-2</v>
      </c>
    </row>
    <row r="44" spans="1:4">
      <c r="A44" s="15" t="s">
        <v>39</v>
      </c>
      <c r="B44" s="32">
        <v>142851.4</v>
      </c>
      <c r="C44" s="32">
        <v>28015.1</v>
      </c>
      <c r="D44" s="22">
        <f t="shared" si="1"/>
        <v>0.19611358376606738</v>
      </c>
    </row>
    <row r="45" spans="1:4">
      <c r="A45" s="15" t="s">
        <v>40</v>
      </c>
      <c r="B45" s="32">
        <v>28511.4</v>
      </c>
      <c r="C45" s="32">
        <v>0</v>
      </c>
      <c r="D45" s="22">
        <f t="shared" si="1"/>
        <v>0</v>
      </c>
    </row>
    <row r="46" spans="1:4">
      <c r="A46" s="15" t="s">
        <v>41</v>
      </c>
      <c r="B46" s="32">
        <v>214901</v>
      </c>
      <c r="C46" s="32">
        <v>8549.9</v>
      </c>
      <c r="D46" s="22">
        <f t="shared" si="1"/>
        <v>3.9785296485358369E-2</v>
      </c>
    </row>
    <row r="47" spans="1:4" ht="26.4">
      <c r="A47" s="15" t="s">
        <v>42</v>
      </c>
      <c r="B47" s="32">
        <v>23201.599999999999</v>
      </c>
      <c r="C47" s="32">
        <v>2704.4</v>
      </c>
      <c r="D47" s="22">
        <f t="shared" si="1"/>
        <v>0.11656092683263225</v>
      </c>
    </row>
    <row r="48" spans="1:4">
      <c r="A48" s="16" t="s">
        <v>15</v>
      </c>
      <c r="B48" s="33">
        <f>B49+B50+B52+B53+B51</f>
        <v>788351.8</v>
      </c>
      <c r="C48" s="33">
        <f>C49+C50+C52+C53+C51</f>
        <v>91589.299999999988</v>
      </c>
      <c r="D48" s="21">
        <f t="shared" si="1"/>
        <v>0.11617820876415831</v>
      </c>
    </row>
    <row r="49" spans="1:4">
      <c r="A49" s="15" t="s">
        <v>43</v>
      </c>
      <c r="B49" s="32">
        <v>302995.5</v>
      </c>
      <c r="C49" s="32">
        <v>36410.699999999997</v>
      </c>
      <c r="D49" s="22">
        <f t="shared" si="1"/>
        <v>0.12016911142244686</v>
      </c>
    </row>
    <row r="50" spans="1:4">
      <c r="A50" s="15" t="s">
        <v>44</v>
      </c>
      <c r="B50" s="32">
        <v>292039.59999999998</v>
      </c>
      <c r="C50" s="32">
        <v>34115.5</v>
      </c>
      <c r="D50" s="22">
        <f t="shared" si="1"/>
        <v>0.11681806166013103</v>
      </c>
    </row>
    <row r="51" spans="1:4">
      <c r="A51" s="15" t="s">
        <v>60</v>
      </c>
      <c r="B51" s="32">
        <v>108596.8</v>
      </c>
      <c r="C51" s="32">
        <v>13238.2</v>
      </c>
      <c r="D51" s="22">
        <f t="shared" si="1"/>
        <v>0.12190230283028598</v>
      </c>
    </row>
    <row r="52" spans="1:4">
      <c r="A52" s="15" t="s">
        <v>45</v>
      </c>
      <c r="B52" s="32">
        <v>15264.1</v>
      </c>
      <c r="C52" s="32">
        <v>1702.7</v>
      </c>
      <c r="D52" s="22">
        <f t="shared" si="1"/>
        <v>0.1115493216108385</v>
      </c>
    </row>
    <row r="53" spans="1:4">
      <c r="A53" s="15" t="s">
        <v>46</v>
      </c>
      <c r="B53" s="32">
        <v>69455.8</v>
      </c>
      <c r="C53" s="32">
        <v>6122.2</v>
      </c>
      <c r="D53" s="22">
        <f t="shared" si="1"/>
        <v>8.8145266486024193E-2</v>
      </c>
    </row>
    <row r="54" spans="1:4">
      <c r="A54" s="16" t="s">
        <v>47</v>
      </c>
      <c r="B54" s="33">
        <f>SUM(B55:B56)</f>
        <v>134098.1</v>
      </c>
      <c r="C54" s="33">
        <f>SUM(C55:C56)+0.1</f>
        <v>14744.9</v>
      </c>
      <c r="D54" s="21">
        <f t="shared" si="1"/>
        <v>0.10995606947451156</v>
      </c>
    </row>
    <row r="55" spans="1:4">
      <c r="A55" s="15" t="s">
        <v>48</v>
      </c>
      <c r="B55" s="32">
        <v>94304.7</v>
      </c>
      <c r="C55" s="32">
        <v>10687</v>
      </c>
      <c r="D55" s="22">
        <f t="shared" si="1"/>
        <v>0.11332415033397063</v>
      </c>
    </row>
    <row r="56" spans="1:4">
      <c r="A56" s="15" t="s">
        <v>49</v>
      </c>
      <c r="B56" s="32">
        <v>39793.4</v>
      </c>
      <c r="C56" s="32">
        <v>4057.8</v>
      </c>
      <c r="D56" s="22">
        <f t="shared" si="1"/>
        <v>0.10197168374655094</v>
      </c>
    </row>
    <row r="57" spans="1:4" hidden="1">
      <c r="A57" s="16" t="s">
        <v>50</v>
      </c>
      <c r="B57" s="33">
        <f>B58</f>
        <v>0</v>
      </c>
      <c r="C57" s="33">
        <f>C58</f>
        <v>0</v>
      </c>
      <c r="D57" s="22" t="e">
        <f t="shared" si="1"/>
        <v>#DIV/0!</v>
      </c>
    </row>
    <row r="58" spans="1:4" hidden="1">
      <c r="A58" s="15" t="s">
        <v>51</v>
      </c>
      <c r="B58" s="32">
        <v>0</v>
      </c>
      <c r="C58" s="32">
        <v>0</v>
      </c>
      <c r="D58" s="22" t="e">
        <f t="shared" si="1"/>
        <v>#DIV/0!</v>
      </c>
    </row>
    <row r="59" spans="1:4">
      <c r="A59" s="16" t="s">
        <v>50</v>
      </c>
      <c r="B59" s="33">
        <f>B60</f>
        <v>408.2</v>
      </c>
      <c r="C59" s="33">
        <f t="shared" ref="C59" si="2">C60</f>
        <v>0</v>
      </c>
      <c r="D59" s="21"/>
    </row>
    <row r="60" spans="1:4">
      <c r="A60" s="15" t="s">
        <v>91</v>
      </c>
      <c r="B60" s="32">
        <v>408.2</v>
      </c>
      <c r="C60" s="32">
        <v>0</v>
      </c>
      <c r="D60" s="22"/>
    </row>
    <row r="61" spans="1:4">
      <c r="A61" s="16" t="s">
        <v>52</v>
      </c>
      <c r="B61" s="33">
        <f>B62+B63+B64+B65</f>
        <v>68209.900000000009</v>
      </c>
      <c r="C61" s="33">
        <f>C62+C63+C64+C65+0.1</f>
        <v>3373.6000000000004</v>
      </c>
      <c r="D61" s="21">
        <f t="shared" si="1"/>
        <v>4.9459096113614008E-2</v>
      </c>
    </row>
    <row r="62" spans="1:4">
      <c r="A62" s="15" t="s">
        <v>53</v>
      </c>
      <c r="B62" s="32">
        <v>1810</v>
      </c>
      <c r="C62" s="32">
        <v>144.9</v>
      </c>
      <c r="D62" s="22">
        <f t="shared" si="1"/>
        <v>8.0055248618784533E-2</v>
      </c>
    </row>
    <row r="63" spans="1:4">
      <c r="A63" s="15" t="s">
        <v>54</v>
      </c>
      <c r="B63" s="32">
        <v>37698</v>
      </c>
      <c r="C63" s="32">
        <v>2893</v>
      </c>
      <c r="D63" s="22">
        <f t="shared" si="1"/>
        <v>7.6741471696111202E-2</v>
      </c>
    </row>
    <row r="64" spans="1:4">
      <c r="A64" s="15" t="s">
        <v>55</v>
      </c>
      <c r="B64" s="32">
        <v>27347.599999999999</v>
      </c>
      <c r="C64" s="32">
        <v>231.8</v>
      </c>
      <c r="D64" s="22">
        <f t="shared" si="1"/>
        <v>8.4760637130863407E-3</v>
      </c>
    </row>
    <row r="65" spans="1:8">
      <c r="A65" s="15" t="s">
        <v>56</v>
      </c>
      <c r="B65" s="32">
        <v>1354.3</v>
      </c>
      <c r="C65" s="32">
        <v>103.8</v>
      </c>
      <c r="D65" s="22">
        <f t="shared" si="1"/>
        <v>7.66447611312117E-2</v>
      </c>
    </row>
    <row r="66" spans="1:8">
      <c r="A66" s="16" t="s">
        <v>20</v>
      </c>
      <c r="B66" s="33">
        <f>SUM(B67:B70)-0.1</f>
        <v>39546.300000000003</v>
      </c>
      <c r="C66" s="33">
        <f>SUM(C67:C70)</f>
        <v>4264.5</v>
      </c>
      <c r="D66" s="21">
        <f t="shared" si="1"/>
        <v>0.10783562558317718</v>
      </c>
    </row>
    <row r="67" spans="1:8">
      <c r="A67" s="15" t="s">
        <v>57</v>
      </c>
      <c r="B67" s="32">
        <v>607.70000000000005</v>
      </c>
      <c r="C67" s="32">
        <v>79.2</v>
      </c>
      <c r="D67" s="22">
        <f t="shared" si="1"/>
        <v>0.13032746420931379</v>
      </c>
    </row>
    <row r="68" spans="1:8">
      <c r="A68" s="15" t="s">
        <v>58</v>
      </c>
      <c r="B68" s="32">
        <v>5046.3</v>
      </c>
      <c r="C68" s="32">
        <v>644.9</v>
      </c>
      <c r="D68" s="22">
        <f t="shared" si="1"/>
        <v>0.12779660345203414</v>
      </c>
    </row>
    <row r="69" spans="1:8">
      <c r="A69" s="15" t="s">
        <v>93</v>
      </c>
      <c r="B69" s="32">
        <v>30461.9</v>
      </c>
      <c r="C69" s="32">
        <v>3133.6</v>
      </c>
      <c r="D69" s="22">
        <f t="shared" si="1"/>
        <v>0.10286948614498767</v>
      </c>
    </row>
    <row r="70" spans="1:8" ht="26.4">
      <c r="A70" s="15" t="s">
        <v>59</v>
      </c>
      <c r="B70" s="32">
        <v>3430.5</v>
      </c>
      <c r="C70" s="32">
        <v>406.8</v>
      </c>
      <c r="D70" s="22">
        <f t="shared" si="1"/>
        <v>0.11858329689549629</v>
      </c>
      <c r="G70" s="28"/>
    </row>
    <row r="71" spans="1:8" ht="26.4" hidden="1">
      <c r="A71" s="16" t="s">
        <v>76</v>
      </c>
      <c r="B71" s="33">
        <f>B72</f>
        <v>0</v>
      </c>
      <c r="C71" s="33">
        <f>C72</f>
        <v>0</v>
      </c>
      <c r="D71" s="22" t="e">
        <f t="shared" si="1"/>
        <v>#DIV/0!</v>
      </c>
      <c r="G71" s="28"/>
    </row>
    <row r="72" spans="1:8" ht="26.4" hidden="1">
      <c r="A72" s="15" t="s">
        <v>77</v>
      </c>
      <c r="B72" s="32"/>
      <c r="C72" s="32"/>
      <c r="D72" s="22" t="e">
        <f t="shared" si="1"/>
        <v>#DIV/0!</v>
      </c>
      <c r="F72" s="30"/>
      <c r="G72" s="30"/>
    </row>
    <row r="73" spans="1:8">
      <c r="A73" s="7" t="s">
        <v>18</v>
      </c>
      <c r="B73" s="35">
        <f>B26+B34+B36+B39+B43+B48+B54+B57+B61+B66+B71+B59-0.1</f>
        <v>1620011.7</v>
      </c>
      <c r="C73" s="35">
        <f>C26+C34+C36+C39+C43+C48+C54+C57+C61+C66+C71+C59-0.1</f>
        <v>161655.79999999999</v>
      </c>
      <c r="D73" s="21">
        <f t="shared" si="1"/>
        <v>9.978681018167955E-2</v>
      </c>
      <c r="E73" s="28"/>
      <c r="G73" s="1"/>
      <c r="H73" s="1"/>
    </row>
    <row r="74" spans="1:8">
      <c r="A74" s="7"/>
      <c r="B74" s="8"/>
      <c r="C74" s="8"/>
      <c r="D74" s="26"/>
      <c r="E74" s="1"/>
      <c r="F74" s="1"/>
      <c r="G74" s="28"/>
    </row>
    <row r="75" spans="1:8" ht="15.6">
      <c r="A75" s="70" t="s">
        <v>61</v>
      </c>
      <c r="B75" s="70"/>
      <c r="C75" s="70"/>
      <c r="D75" s="70"/>
    </row>
    <row r="76" spans="1:8">
      <c r="A76" s="3" t="s">
        <v>2</v>
      </c>
      <c r="B76" s="3" t="s">
        <v>3</v>
      </c>
      <c r="C76" s="3" t="s">
        <v>4</v>
      </c>
      <c r="D76" s="3" t="s">
        <v>5</v>
      </c>
    </row>
    <row r="77" spans="1:8" ht="26.4">
      <c r="A77" s="24" t="s">
        <v>62</v>
      </c>
      <c r="B77" s="36">
        <v>800296.8</v>
      </c>
      <c r="C77" s="36">
        <v>89221.7</v>
      </c>
      <c r="D77" s="22">
        <f>C77/B77</f>
        <v>0.11148576378163701</v>
      </c>
    </row>
    <row r="78" spans="1:8" ht="39.6">
      <c r="A78" s="24" t="s">
        <v>63</v>
      </c>
      <c r="B78" s="36">
        <v>166408.5</v>
      </c>
      <c r="C78" s="36">
        <v>18534.5</v>
      </c>
      <c r="D78" s="22">
        <f t="shared" ref="D78:D87" si="3">C78/B78</f>
        <v>0.11137952688714819</v>
      </c>
    </row>
    <row r="79" spans="1:8" ht="39.6">
      <c r="A79" s="24" t="s">
        <v>64</v>
      </c>
      <c r="B79" s="36">
        <v>54810.400000000001</v>
      </c>
      <c r="C79" s="36">
        <v>5967.2</v>
      </c>
      <c r="D79" s="22">
        <f t="shared" si="3"/>
        <v>0.10886984951760979</v>
      </c>
      <c r="F79" s="28"/>
      <c r="G79" s="28"/>
    </row>
    <row r="80" spans="1:8" ht="52.8">
      <c r="A80" s="24" t="s">
        <v>65</v>
      </c>
      <c r="B80" s="36">
        <v>145982.6</v>
      </c>
      <c r="C80" s="36">
        <v>26388.3</v>
      </c>
      <c r="D80" s="22">
        <f t="shared" si="3"/>
        <v>0.18076332384818464</v>
      </c>
      <c r="E80" s="1"/>
    </row>
    <row r="81" spans="1:8" ht="26.4">
      <c r="A81" s="24" t="s">
        <v>66</v>
      </c>
      <c r="B81" s="36">
        <v>2920.5</v>
      </c>
      <c r="C81" s="36">
        <v>144.9</v>
      </c>
      <c r="D81" s="22">
        <f t="shared" si="3"/>
        <v>4.9614791987673344E-2</v>
      </c>
    </row>
    <row r="82" spans="1:8" ht="39.6">
      <c r="A82" s="24" t="s">
        <v>67</v>
      </c>
      <c r="B82" s="36">
        <v>54807.1</v>
      </c>
      <c r="C82" s="36">
        <v>0</v>
      </c>
      <c r="D82" s="22">
        <f t="shared" si="3"/>
        <v>0</v>
      </c>
    </row>
    <row r="83" spans="1:8" ht="66">
      <c r="A83" s="24" t="s">
        <v>68</v>
      </c>
      <c r="B83" s="36">
        <v>92968.8</v>
      </c>
      <c r="C83" s="36">
        <v>8001.8</v>
      </c>
      <c r="D83" s="22">
        <f t="shared" si="3"/>
        <v>8.6069735222999544E-2</v>
      </c>
      <c r="F83" s="1"/>
    </row>
    <row r="84" spans="1:8" ht="26.4">
      <c r="A84" s="24" t="s">
        <v>69</v>
      </c>
      <c r="B84" s="36">
        <v>12158.4</v>
      </c>
      <c r="C84" s="36">
        <v>1222</v>
      </c>
      <c r="D84" s="22">
        <f t="shared" si="3"/>
        <v>0.10050664561126464</v>
      </c>
    </row>
    <row r="85" spans="1:8" ht="39.6">
      <c r="A85" s="24" t="s">
        <v>70</v>
      </c>
      <c r="B85" s="36">
        <v>300</v>
      </c>
      <c r="C85" s="36">
        <v>0</v>
      </c>
      <c r="D85" s="22">
        <f t="shared" si="3"/>
        <v>0</v>
      </c>
      <c r="E85" s="1"/>
      <c r="F85" s="1"/>
      <c r="G85" s="27"/>
    </row>
    <row r="86" spans="1:8" ht="39.6">
      <c r="A86" s="24" t="s">
        <v>74</v>
      </c>
      <c r="B86" s="36">
        <v>181780.4</v>
      </c>
      <c r="C86" s="36">
        <v>3831.1</v>
      </c>
      <c r="D86" s="22">
        <f t="shared" si="3"/>
        <v>2.1075429474244747E-2</v>
      </c>
      <c r="E86" s="1"/>
      <c r="F86" s="1"/>
      <c r="G86" s="27"/>
    </row>
    <row r="87" spans="1:8">
      <c r="A87" s="25" t="s">
        <v>71</v>
      </c>
      <c r="B87" s="36">
        <v>107578.2</v>
      </c>
      <c r="C87" s="36">
        <v>8344.2000000000007</v>
      </c>
      <c r="D87" s="22">
        <f t="shared" si="3"/>
        <v>7.7564041785417495E-2</v>
      </c>
      <c r="E87" s="55"/>
      <c r="F87" s="55"/>
      <c r="G87" s="55"/>
    </row>
    <row r="88" spans="1:8">
      <c r="A88" s="7" t="s">
        <v>18</v>
      </c>
      <c r="B88" s="35">
        <f>SUM(B77:B87)</f>
        <v>1620011.7</v>
      </c>
      <c r="C88" s="35">
        <f>SUM(C77:C87)+0.1</f>
        <v>161655.79999999999</v>
      </c>
      <c r="D88" s="21">
        <f>C88/B88</f>
        <v>9.978681018167955E-2</v>
      </c>
      <c r="E88" s="1"/>
      <c r="F88" s="1"/>
      <c r="H88" s="28"/>
    </row>
    <row r="89" spans="1:8">
      <c r="A89" s="2"/>
      <c r="B89" s="2"/>
      <c r="C89" s="23"/>
      <c r="D89" s="2"/>
      <c r="E89" s="28"/>
      <c r="F89" s="28"/>
    </row>
    <row r="90" spans="1:8" ht="13.8">
      <c r="A90" s="46" t="s">
        <v>82</v>
      </c>
      <c r="B90" s="50">
        <f>B23-B73</f>
        <v>-134253.40000000014</v>
      </c>
      <c r="C90" s="50">
        <f>C23-C73</f>
        <v>-103276.09999999998</v>
      </c>
      <c r="D90" s="7"/>
      <c r="E90" s="28"/>
    </row>
    <row r="91" spans="1:8" ht="27.6">
      <c r="A91" s="46" t="s">
        <v>83</v>
      </c>
      <c r="B91" s="49">
        <f>B92-B93</f>
        <v>0</v>
      </c>
      <c r="C91" s="49">
        <v>0</v>
      </c>
      <c r="D91" s="4"/>
      <c r="E91" s="28"/>
    </row>
    <row r="92" spans="1:8" ht="27.6">
      <c r="A92" s="48" t="s">
        <v>78</v>
      </c>
      <c r="B92" s="49"/>
      <c r="C92" s="49"/>
      <c r="D92" s="4"/>
      <c r="E92" s="28"/>
    </row>
    <row r="93" spans="1:8" ht="27.6">
      <c r="A93" s="48" t="s">
        <v>79</v>
      </c>
      <c r="B93" s="49">
        <v>0</v>
      </c>
      <c r="C93" s="49">
        <v>0</v>
      </c>
      <c r="D93" s="4"/>
      <c r="E93" s="28"/>
    </row>
    <row r="94" spans="1:8" ht="27.6">
      <c r="A94" s="46" t="s">
        <v>84</v>
      </c>
      <c r="B94" s="50">
        <f>B95+B96</f>
        <v>134253.40000000014</v>
      </c>
      <c r="C94" s="50">
        <f>C95+C96</f>
        <v>103276.09999999998</v>
      </c>
      <c r="D94" s="4"/>
      <c r="E94" s="28"/>
    </row>
    <row r="95" spans="1:8" ht="13.8">
      <c r="A95" s="47" t="s">
        <v>80</v>
      </c>
      <c r="B95" s="49">
        <f>-B23</f>
        <v>-1485758.2999999998</v>
      </c>
      <c r="C95" s="49">
        <f>-C23</f>
        <v>-58379.700000000004</v>
      </c>
      <c r="D95" s="4"/>
      <c r="E95" s="28"/>
    </row>
    <row r="96" spans="1:8" ht="13.8">
      <c r="A96" s="47" t="s">
        <v>81</v>
      </c>
      <c r="B96" s="49">
        <f>B73+B93</f>
        <v>1620011.7</v>
      </c>
      <c r="C96" s="49">
        <f>C88+C93</f>
        <v>161655.79999999999</v>
      </c>
      <c r="D96" s="4"/>
      <c r="E96" s="28"/>
    </row>
    <row r="97" spans="1:5" ht="27.6">
      <c r="A97" s="46" t="s">
        <v>85</v>
      </c>
      <c r="B97" s="50">
        <f>B91+B94</f>
        <v>134253.40000000014</v>
      </c>
      <c r="C97" s="50">
        <f>C91+C94+0.1</f>
        <v>103276.19999999998</v>
      </c>
      <c r="D97" s="4"/>
      <c r="E97" s="28"/>
    </row>
    <row r="98" spans="1:5" ht="13.8">
      <c r="A98" s="51"/>
      <c r="B98" s="52"/>
      <c r="C98" s="52"/>
      <c r="D98" s="11"/>
      <c r="E98" s="28"/>
    </row>
    <row r="99" spans="1:5">
      <c r="A99" s="69" t="s">
        <v>95</v>
      </c>
      <c r="B99" s="69"/>
      <c r="C99" s="31"/>
      <c r="D99" s="2"/>
      <c r="E99" s="28"/>
    </row>
    <row r="100" spans="1:5">
      <c r="A100" s="2" t="s">
        <v>96</v>
      </c>
      <c r="B100" s="10" t="s">
        <v>97</v>
      </c>
      <c r="C100" s="9"/>
      <c r="D100" s="2"/>
    </row>
    <row r="101" spans="1:5">
      <c r="A101" s="2" t="s">
        <v>98</v>
      </c>
      <c r="B101" s="10" t="s">
        <v>99</v>
      </c>
      <c r="C101" s="2"/>
      <c r="D101" s="2"/>
    </row>
    <row r="102" spans="1:5">
      <c r="A102" s="2" t="s">
        <v>19</v>
      </c>
      <c r="B102" s="10" t="s">
        <v>100</v>
      </c>
      <c r="C102" s="2"/>
      <c r="D102" s="2"/>
    </row>
    <row r="103" spans="1:5">
      <c r="A103" s="2" t="s">
        <v>15</v>
      </c>
      <c r="B103" s="10" t="s">
        <v>101</v>
      </c>
      <c r="C103" s="2"/>
      <c r="D103" s="2"/>
    </row>
    <row r="104" spans="1:5">
      <c r="A104" s="2" t="s">
        <v>102</v>
      </c>
      <c r="B104" s="10" t="s">
        <v>103</v>
      </c>
      <c r="C104" s="2"/>
      <c r="D104" s="2"/>
    </row>
    <row r="105" spans="1:5">
      <c r="A105" s="2" t="s">
        <v>20</v>
      </c>
      <c r="B105" s="10" t="s">
        <v>104</v>
      </c>
      <c r="C105" s="2"/>
      <c r="D105" s="2"/>
    </row>
    <row r="106" spans="1:5">
      <c r="A106" s="2" t="s">
        <v>105</v>
      </c>
      <c r="B106" s="10" t="s">
        <v>106</v>
      </c>
      <c r="C106" s="2"/>
      <c r="D106" s="2"/>
    </row>
    <row r="107" spans="1:5" ht="14.4">
      <c r="A107" s="67"/>
      <c r="B107" s="67"/>
      <c r="C107" s="2"/>
      <c r="D107" s="2"/>
    </row>
    <row r="108" spans="1:5">
      <c r="A108" s="68" t="s">
        <v>107</v>
      </c>
      <c r="B108" s="10" t="s">
        <v>108</v>
      </c>
      <c r="C108" s="2"/>
      <c r="D108" s="2"/>
    </row>
    <row r="109" spans="1:5">
      <c r="A109" s="12"/>
      <c r="B109" s="10"/>
      <c r="C109" s="2"/>
      <c r="D109" s="2"/>
    </row>
    <row r="110" spans="1:5">
      <c r="A110" s="2"/>
      <c r="B110" s="2"/>
      <c r="C110" s="2"/>
      <c r="D110" s="2"/>
    </row>
    <row r="111" spans="1:5">
      <c r="A111" s="2"/>
      <c r="B111" s="2"/>
      <c r="C111" s="2"/>
      <c r="D111" s="2"/>
    </row>
    <row r="112" spans="1:5">
      <c r="A112" s="2" t="s">
        <v>16</v>
      </c>
      <c r="B112" s="2"/>
      <c r="C112" s="2"/>
      <c r="D112" s="2"/>
    </row>
    <row r="115" spans="2:3">
      <c r="B115" s="28"/>
      <c r="C115" s="28"/>
    </row>
    <row r="116" spans="2:3">
      <c r="B116" s="28"/>
      <c r="C116" s="28"/>
    </row>
  </sheetData>
  <mergeCells count="6">
    <mergeCell ref="A99:B99"/>
    <mergeCell ref="A75:D75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76" t="s">
        <v>61</v>
      </c>
      <c r="B1" s="77"/>
      <c r="C1" s="77"/>
      <c r="D1" s="77"/>
      <c r="E1" s="77"/>
    </row>
    <row r="2" spans="1:5" ht="15.6">
      <c r="A2" s="3" t="s">
        <v>2</v>
      </c>
      <c r="B2" s="56">
        <v>2021</v>
      </c>
      <c r="C2" s="56">
        <v>2022</v>
      </c>
      <c r="D2" s="56">
        <v>2023</v>
      </c>
      <c r="E2" s="64">
        <v>2024</v>
      </c>
    </row>
    <row r="3" spans="1:5" ht="46.8">
      <c r="A3" s="62" t="s">
        <v>62</v>
      </c>
      <c r="B3" s="57">
        <v>711.6</v>
      </c>
      <c r="C3" s="57">
        <v>693.6</v>
      </c>
      <c r="D3" s="59">
        <v>692.7</v>
      </c>
      <c r="E3" s="58">
        <v>679.2</v>
      </c>
    </row>
    <row r="4" spans="1:5" ht="46.8">
      <c r="A4" s="62" t="s">
        <v>63</v>
      </c>
      <c r="B4" s="57">
        <v>148.6</v>
      </c>
      <c r="C4" s="57">
        <v>142.6</v>
      </c>
      <c r="D4" s="59">
        <v>142.6</v>
      </c>
      <c r="E4" s="58">
        <v>142.6</v>
      </c>
    </row>
    <row r="5" spans="1:5" ht="69.599999999999994" customHeight="1">
      <c r="A5" s="62" t="s">
        <v>64</v>
      </c>
      <c r="B5" s="57">
        <v>56.8</v>
      </c>
      <c r="C5" s="57">
        <v>45.2</v>
      </c>
      <c r="D5" s="59">
        <v>44.9</v>
      </c>
      <c r="E5" s="58">
        <v>44.9</v>
      </c>
    </row>
    <row r="6" spans="1:5" ht="78">
      <c r="A6" s="62" t="s">
        <v>65</v>
      </c>
      <c r="B6" s="57">
        <v>400.8</v>
      </c>
      <c r="C6" s="57">
        <v>364.2</v>
      </c>
      <c r="D6" s="59">
        <v>69.7</v>
      </c>
      <c r="E6" s="58">
        <v>15.7</v>
      </c>
    </row>
    <row r="7" spans="1:5" ht="46.8">
      <c r="A7" s="62" t="s">
        <v>66</v>
      </c>
      <c r="B7" s="57">
        <v>1.8</v>
      </c>
      <c r="C7" s="57">
        <v>3.2</v>
      </c>
      <c r="D7" s="59">
        <v>3.2</v>
      </c>
      <c r="E7" s="58">
        <v>3.2</v>
      </c>
    </row>
    <row r="8" spans="1:5" ht="62.4">
      <c r="A8" s="62" t="s">
        <v>67</v>
      </c>
      <c r="B8" s="57">
        <v>106.8</v>
      </c>
      <c r="C8" s="57">
        <v>48.9</v>
      </c>
      <c r="D8" s="59">
        <v>48.7</v>
      </c>
      <c r="E8" s="58">
        <v>48.8</v>
      </c>
    </row>
    <row r="9" spans="1:5" ht="109.2">
      <c r="A9" s="62" t="s">
        <v>68</v>
      </c>
      <c r="B9" s="57">
        <v>74.7</v>
      </c>
      <c r="C9" s="57">
        <v>70.400000000000006</v>
      </c>
      <c r="D9" s="59">
        <v>70.8</v>
      </c>
      <c r="E9" s="58">
        <v>70.8</v>
      </c>
    </row>
    <row r="10" spans="1:5" ht="46.8">
      <c r="A10" s="62" t="s">
        <v>69</v>
      </c>
      <c r="B10" s="57">
        <v>9.6999999999999993</v>
      </c>
      <c r="C10" s="57">
        <v>11.2</v>
      </c>
      <c r="D10" s="59">
        <v>10.9</v>
      </c>
      <c r="E10" s="58">
        <v>10.9</v>
      </c>
    </row>
    <row r="11" spans="1:5" ht="62.4">
      <c r="A11" s="62" t="s">
        <v>70</v>
      </c>
      <c r="B11" s="57">
        <v>1.8</v>
      </c>
      <c r="C11" s="57">
        <v>1.8</v>
      </c>
      <c r="D11" s="59">
        <v>1.8</v>
      </c>
      <c r="E11" s="58">
        <v>1.8</v>
      </c>
    </row>
    <row r="12" spans="1:5" ht="46.8">
      <c r="A12" s="62" t="s">
        <v>74</v>
      </c>
      <c r="B12" s="57">
        <v>20.3</v>
      </c>
      <c r="C12" s="57">
        <v>92.204999999999998</v>
      </c>
      <c r="D12" s="59">
        <v>19.100000000000001</v>
      </c>
      <c r="E12" s="58">
        <v>21</v>
      </c>
    </row>
    <row r="13" spans="1:5" ht="16.8">
      <c r="A13" s="63" t="s">
        <v>71</v>
      </c>
      <c r="B13" s="57">
        <v>79.3</v>
      </c>
      <c r="C13" s="57">
        <v>106</v>
      </c>
      <c r="D13" s="59">
        <v>70.5</v>
      </c>
      <c r="E13" s="58">
        <v>70.599999999999994</v>
      </c>
    </row>
    <row r="14" spans="1:5" ht="16.8">
      <c r="A14" s="61" t="s">
        <v>89</v>
      </c>
      <c r="B14" s="57">
        <v>0</v>
      </c>
      <c r="C14" s="57">
        <v>0</v>
      </c>
      <c r="D14" s="59">
        <v>60.2</v>
      </c>
      <c r="E14" s="58">
        <v>114</v>
      </c>
    </row>
    <row r="15" spans="1:5" ht="16.8">
      <c r="A15" s="7" t="s">
        <v>18</v>
      </c>
      <c r="B15" s="60">
        <f>SUM(B3:B13)</f>
        <v>1612.1999999999998</v>
      </c>
      <c r="C15" s="60">
        <f>SUM(C3:C13)+0.1</f>
        <v>1579.4050000000002</v>
      </c>
      <c r="D15" s="60">
        <f>SUM(D3:D14)</f>
        <v>1235.1000000000001</v>
      </c>
      <c r="E15" s="60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2023-02-03T03:11:32Z</cp:lastPrinted>
  <dcterms:created xsi:type="dcterms:W3CDTF">1996-10-08T23:32:33Z</dcterms:created>
  <dcterms:modified xsi:type="dcterms:W3CDTF">2023-03-03T03:59:23Z</dcterms:modified>
</cp:coreProperties>
</file>