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C88" i="3"/>
  <c r="C73"/>
  <c r="B73"/>
  <c r="B66" l="1"/>
  <c r="B88"/>
  <c r="C61"/>
  <c r="B43" l="1"/>
  <c r="D69"/>
  <c r="B59"/>
  <c r="C59"/>
  <c r="C54" l="1"/>
  <c r="C48"/>
  <c r="C66"/>
  <c r="B36"/>
  <c r="B26"/>
  <c r="C43"/>
  <c r="C96" l="1"/>
  <c r="D58"/>
  <c r="D22"/>
  <c r="D15"/>
  <c r="B61"/>
  <c r="B54"/>
  <c r="D85"/>
  <c r="D38"/>
  <c r="C36"/>
  <c r="E15" i="4"/>
  <c r="C15"/>
  <c r="D15"/>
  <c r="B15"/>
  <c r="B48" i="3" l="1"/>
  <c r="C26"/>
  <c r="B23" l="1"/>
  <c r="D14"/>
  <c r="D36" l="1"/>
  <c r="C39"/>
  <c r="D21"/>
  <c r="D30"/>
  <c r="C23"/>
  <c r="C95" l="1"/>
  <c r="B95"/>
  <c r="B91"/>
  <c r="D72"/>
  <c r="D87"/>
  <c r="D81"/>
  <c r="C71"/>
  <c r="B71"/>
  <c r="D79"/>
  <c r="D86"/>
  <c r="D78"/>
  <c r="D80"/>
  <c r="D82"/>
  <c r="D83"/>
  <c r="D84"/>
  <c r="B34"/>
  <c r="B39"/>
  <c r="B57"/>
  <c r="D28"/>
  <c r="D10"/>
  <c r="D51"/>
  <c r="D9"/>
  <c r="C34"/>
  <c r="C57"/>
  <c r="D57" s="1"/>
  <c r="D70"/>
  <c r="D68"/>
  <c r="D67"/>
  <c r="D65"/>
  <c r="D64"/>
  <c r="D63"/>
  <c r="D62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7"/>
  <c r="D49"/>
  <c r="D71" l="1"/>
  <c r="D34"/>
  <c r="D23"/>
  <c r="C94"/>
  <c r="C97" s="1"/>
  <c r="D39"/>
  <c r="D88"/>
  <c r="D46"/>
  <c r="D43"/>
  <c r="D61"/>
  <c r="D66"/>
  <c r="D54"/>
  <c r="D48"/>
  <c r="D26"/>
  <c r="C90" l="1"/>
  <c r="B90"/>
  <c r="B96"/>
  <c r="B94" s="1"/>
  <c r="B97" s="1"/>
  <c r="D73" l="1"/>
</calcChain>
</file>

<file path=xl/sharedStrings.xml><?xml version="1.0" encoding="utf-8"?>
<sst xmlns="http://schemas.openxmlformats.org/spreadsheetml/2006/main" count="132" uniqueCount="109">
  <si>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</si>
  <si>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</si>
  <si>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</si>
  <si>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</si>
  <si>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</si>
  <si>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</si>
  <si>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</si>
  <si>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</si>
  <si>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</si>
  <si>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</si>
  <si>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</si>
  <si>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</si>
  <si>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</si>
  <si>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</si>
  <si>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</si>
  <si>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</si>
  <si>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</si>
  <si>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</si>
  <si>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</si>
  <si>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</si>
  <si>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</si>
  <si>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</si>
  <si>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</si>
  <si>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</si>
  <si>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</si>
  <si>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</si>
  <si>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</si>
  <si>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</si>
  <si>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</si>
  <si>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</si>
  <si>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</si>
  <si>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</si>
  <si>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</si>
  <si>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</si>
  <si>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</si>
  <si>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</si>
  <si>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</si>
  <si>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</si>
  <si>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</si>
  <si>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</si>
  <si>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</si>
  <si>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</si>
  <si>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</si>
  <si>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</si>
  <si>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</si>
  <si>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</si>
  <si>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</si>
  <si>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</si>
  <si>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</si>
  <si>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</si>
  <si>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</si>
  <si>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</si>
  <si>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</si>
  <si>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</si>
  <si>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</si>
  <si>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</si>
  <si>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</si>
  <si>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</si>
  <si>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</si>
  <si>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</si>
  <si>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</si>
  <si>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</si>
  <si>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</si>
  <si>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</si>
  <si>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</si>
  <si>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</si>
  <si>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</si>
  <si>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</si>
  <si>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</si>
  <si>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</si>
  <si>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</si>
  <si>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</si>
  <si>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</si>
  <si>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</si>
  <si>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</si>
  <si>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</si>
  <si>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</si>
  <si>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</si>
  <si>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</si>
  <si>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</si>
  <si>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</si>
  <si>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</si>
  <si>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</si>
  <si>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</si>
  <si>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</si>
  <si>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</si>
  <si>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</si>
  <si>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</si>
  <si>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</si>
  <si>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</si>
  <si>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</si>
  <si>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</si>
  <si>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</si>
  <si>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</si>
  <si>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</si>
  <si>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</si>
  <si>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</si>
  <si>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</si>
  <si>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</si>
  <si>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</si>
  <si>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</si>
  <si>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</si>
  <si>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</si>
  <si>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</si>
  <si>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</si>
  <si>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</si>
  <si>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</si>
  <si>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 ходе исполнения местного бюджета  г.Дивногорска  на 01 июня 2023  года</t>
  </si>
  <si>
    <t>51 377,1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</si>
</sst>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6"/>
  <sheetViews>
    <sheetView tabSelected="1" topLeftCell="A85" workbookViewId="0">
      <selection activeCell="E14" sqref="E14"/>
    </sheetView>
  </sheetViews>
  <sheetFormatPr defaultRowHeight="13.2"/>
  <cols>
    <col min="1" max="1" width="45.109375" customWidth="1"/>
    <col min="2" max="2" width="15.5546875" customWidth="1"/>
    <col min="3" max="4" width="13.332031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1" t="s">
        <v>0</v>
      </c>
      <c r="B2" s="81"/>
      <c r="C2" s="81"/>
      <c r="D2" s="81"/>
    </row>
    <row r="3" spans="1:6" ht="17.25" customHeight="1">
      <c r="A3" s="82" t="s">
        <v>107</v>
      </c>
      <c r="B3" s="82"/>
      <c r="C3" s="82"/>
      <c r="D3" s="82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8" t="s">
        <v>6</v>
      </c>
      <c r="B6" s="79"/>
      <c r="C6" s="79"/>
      <c r="D6" s="80"/>
    </row>
    <row r="7" spans="1:6">
      <c r="A7" s="39" t="s">
        <v>7</v>
      </c>
      <c r="B7" s="69">
        <v>322274.09999999998</v>
      </c>
      <c r="C7" s="70">
        <v>118497.1</v>
      </c>
      <c r="D7" s="37">
        <f>C7/B7</f>
        <v>0.36769042253162765</v>
      </c>
      <c r="E7" s="28"/>
      <c r="F7" s="28"/>
    </row>
    <row r="8" spans="1:6">
      <c r="A8" s="40" t="s">
        <v>8</v>
      </c>
      <c r="B8" s="69">
        <v>204668.2</v>
      </c>
      <c r="C8" s="70">
        <v>55258.2</v>
      </c>
      <c r="D8" s="37">
        <f t="shared" ref="D8:D23" si="0">C8/B8</f>
        <v>0.26998918249146664</v>
      </c>
    </row>
    <row r="9" spans="1:6" ht="25.5" customHeight="1">
      <c r="A9" s="41" t="s">
        <v>23</v>
      </c>
      <c r="B9" s="69">
        <v>3608.1</v>
      </c>
      <c r="C9" s="70">
        <v>1628.6</v>
      </c>
      <c r="D9" s="37">
        <f t="shared" si="0"/>
        <v>0.45137329896621486</v>
      </c>
      <c r="F9" s="28"/>
    </row>
    <row r="10" spans="1:6">
      <c r="A10" s="39" t="s">
        <v>9</v>
      </c>
      <c r="B10" s="69">
        <v>56559</v>
      </c>
      <c r="C10" s="71">
        <v>23453.7</v>
      </c>
      <c r="D10" s="37">
        <f t="shared" si="0"/>
        <v>0.41467670927703815</v>
      </c>
    </row>
    <row r="11" spans="1:6">
      <c r="A11" s="39" t="s">
        <v>10</v>
      </c>
      <c r="B11" s="69">
        <v>45940.2</v>
      </c>
      <c r="C11" s="70">
        <v>12998.4</v>
      </c>
      <c r="D11" s="37">
        <f t="shared" si="0"/>
        <v>0.28294173730197081</v>
      </c>
    </row>
    <row r="12" spans="1:6" ht="12" customHeight="1">
      <c r="A12" s="39" t="s">
        <v>11</v>
      </c>
      <c r="B12" s="69">
        <v>8183</v>
      </c>
      <c r="C12" s="70">
        <v>2676.2</v>
      </c>
      <c r="D12" s="37">
        <f t="shared" si="0"/>
        <v>0.32704387144079189</v>
      </c>
      <c r="F12" s="29"/>
    </row>
    <row r="13" spans="1:6" hidden="1">
      <c r="A13" s="53" t="s">
        <v>86</v>
      </c>
      <c r="B13" s="72">
        <v>0</v>
      </c>
      <c r="C13" s="73">
        <v>0</v>
      </c>
      <c r="D13" s="37">
        <v>0</v>
      </c>
      <c r="F13" s="29"/>
    </row>
    <row r="14" spans="1:6" ht="27" customHeight="1">
      <c r="A14" s="42" t="s">
        <v>24</v>
      </c>
      <c r="B14" s="72">
        <v>47221.5</v>
      </c>
      <c r="C14" s="73">
        <v>34016</v>
      </c>
      <c r="D14" s="37">
        <f t="shared" si="0"/>
        <v>0.7203498406446216</v>
      </c>
      <c r="E14" s="29"/>
      <c r="F14" s="29"/>
    </row>
    <row r="15" spans="1:6">
      <c r="A15" s="40" t="s">
        <v>12</v>
      </c>
      <c r="B15" s="69">
        <v>72</v>
      </c>
      <c r="C15" s="74">
        <v>88.7</v>
      </c>
      <c r="D15" s="37">
        <f t="shared" si="0"/>
        <v>1.2319444444444445</v>
      </c>
    </row>
    <row r="16" spans="1:6" ht="26.4">
      <c r="A16" s="43" t="s">
        <v>25</v>
      </c>
      <c r="B16" s="72">
        <v>4988</v>
      </c>
      <c r="C16" s="73">
        <v>1091.9000000000001</v>
      </c>
      <c r="D16" s="75">
        <f>C16/B16</f>
        <v>0.21890537289494788</v>
      </c>
    </row>
    <row r="17" spans="1:8" ht="25.5" customHeight="1">
      <c r="A17" s="44" t="s">
        <v>26</v>
      </c>
      <c r="B17" s="72">
        <v>2500</v>
      </c>
      <c r="C17" s="73">
        <v>1318.9</v>
      </c>
      <c r="D17" s="75">
        <f t="shared" si="0"/>
        <v>0.52756000000000003</v>
      </c>
      <c r="F17" s="29"/>
    </row>
    <row r="18" spans="1:8">
      <c r="A18" s="39" t="s">
        <v>21</v>
      </c>
      <c r="B18" s="69">
        <v>164</v>
      </c>
      <c r="C18" s="70">
        <v>51.9</v>
      </c>
      <c r="D18" s="37">
        <f>C18/B18</f>
        <v>0.31646341463414634</v>
      </c>
      <c r="G18" s="1"/>
    </row>
    <row r="19" spans="1:8">
      <c r="A19" s="39" t="s">
        <v>13</v>
      </c>
      <c r="B19" s="69">
        <v>986.9</v>
      </c>
      <c r="C19" s="70">
        <v>656.1</v>
      </c>
      <c r="D19" s="37">
        <f t="shared" si="0"/>
        <v>0.66480899787212488</v>
      </c>
    </row>
    <row r="20" spans="1:8">
      <c r="A20" s="39" t="s">
        <v>17</v>
      </c>
      <c r="B20" s="69">
        <v>30</v>
      </c>
      <c r="C20" s="70">
        <v>-1</v>
      </c>
      <c r="D20" s="37">
        <v>0</v>
      </c>
      <c r="E20" s="27"/>
      <c r="F20" s="27"/>
    </row>
    <row r="21" spans="1:8" ht="12" customHeight="1">
      <c r="A21" s="44" t="s">
        <v>92</v>
      </c>
      <c r="B21" s="69">
        <v>1401491</v>
      </c>
      <c r="C21" s="70">
        <v>271021</v>
      </c>
      <c r="D21" s="37">
        <f t="shared" si="0"/>
        <v>0.19338047836197306</v>
      </c>
      <c r="E21" s="28"/>
    </row>
    <row r="22" spans="1:8">
      <c r="A22" s="39" t="s">
        <v>87</v>
      </c>
      <c r="B22" s="70">
        <v>-25751.1</v>
      </c>
      <c r="C22" s="70">
        <v>-25751.1</v>
      </c>
      <c r="D22" s="37">
        <f t="shared" si="0"/>
        <v>1</v>
      </c>
      <c r="E22" s="28"/>
      <c r="F22" s="28"/>
    </row>
    <row r="23" spans="1:8">
      <c r="A23" s="45" t="s">
        <v>14</v>
      </c>
      <c r="B23" s="35">
        <f>SUM(B7:B22)</f>
        <v>2072934.9</v>
      </c>
      <c r="C23" s="54">
        <f>SUM(C7:C22)</f>
        <v>497004.60000000003</v>
      </c>
      <c r="D23" s="38">
        <f t="shared" si="0"/>
        <v>0.23975890415082501</v>
      </c>
      <c r="E23" s="1"/>
      <c r="F23" s="28"/>
    </row>
    <row r="24" spans="1:8">
      <c r="A24" s="4"/>
      <c r="B24" s="5"/>
      <c r="C24" s="5"/>
      <c r="D24" s="6"/>
      <c r="E24" s="28"/>
      <c r="F24" s="28"/>
      <c r="H24" s="28"/>
    </row>
    <row r="25" spans="1:8" ht="15.6">
      <c r="A25" s="78" t="s">
        <v>72</v>
      </c>
      <c r="B25" s="79"/>
      <c r="C25" s="79"/>
      <c r="D25" s="80"/>
      <c r="E25" s="28"/>
    </row>
    <row r="26" spans="1:8">
      <c r="A26" s="14" t="s">
        <v>27</v>
      </c>
      <c r="B26" s="20">
        <f>SUM(B27+B28+B29+B31)+B33+B32+B30</f>
        <v>100379.50000000001</v>
      </c>
      <c r="C26" s="20">
        <f>SUM(C27+C28+C29+C31)+C33+C32+C30</f>
        <v>26475.4</v>
      </c>
      <c r="D26" s="21">
        <f t="shared" ref="D26:D73" si="1">C26/B26</f>
        <v>0.26375305714812286</v>
      </c>
    </row>
    <row r="27" spans="1:8" ht="39.6">
      <c r="A27" s="15" t="s">
        <v>28</v>
      </c>
      <c r="B27" s="32">
        <v>2558.3000000000002</v>
      </c>
      <c r="C27" s="32">
        <v>1011.4</v>
      </c>
      <c r="D27" s="22">
        <f t="shared" si="1"/>
        <v>0.39534065590431144</v>
      </c>
    </row>
    <row r="28" spans="1:8" ht="40.200000000000003" customHeight="1">
      <c r="A28" s="15" t="s">
        <v>29</v>
      </c>
      <c r="B28" s="32">
        <v>4701.8999999999996</v>
      </c>
      <c r="C28" s="32">
        <v>1771.1</v>
      </c>
      <c r="D28" s="22">
        <f>C28/B28</f>
        <v>0.37667751334566879</v>
      </c>
      <c r="E28" s="29"/>
    </row>
    <row r="29" spans="1:8" ht="52.8">
      <c r="A29" s="15" t="s">
        <v>30</v>
      </c>
      <c r="B29" s="32">
        <v>52088.3</v>
      </c>
      <c r="C29" s="32">
        <v>16949.8</v>
      </c>
      <c r="D29" s="22">
        <f t="shared" si="1"/>
        <v>0.32540512936686355</v>
      </c>
    </row>
    <row r="30" spans="1:8" ht="17.399999999999999" customHeight="1">
      <c r="A30" s="15" t="s">
        <v>75</v>
      </c>
      <c r="B30" s="32">
        <v>1.1000000000000001</v>
      </c>
      <c r="C30" s="32">
        <v>0</v>
      </c>
      <c r="D30" s="22">
        <f t="shared" si="1"/>
        <v>0</v>
      </c>
    </row>
    <row r="31" spans="1:8" ht="39.6">
      <c r="A31" s="15" t="s">
        <v>31</v>
      </c>
      <c r="B31" s="32">
        <v>15756.6</v>
      </c>
      <c r="C31" s="32">
        <v>4814.2</v>
      </c>
      <c r="D31" s="22">
        <f>C31/B31</f>
        <v>0.30553545815721667</v>
      </c>
    </row>
    <row r="32" spans="1:8">
      <c r="A32" s="15" t="s">
        <v>73</v>
      </c>
      <c r="B32" s="32">
        <v>13048.6</v>
      </c>
      <c r="C32" s="32">
        <v>0</v>
      </c>
      <c r="D32" s="22">
        <v>0</v>
      </c>
    </row>
    <row r="33" spans="1:4">
      <c r="A33" s="15" t="s">
        <v>32</v>
      </c>
      <c r="B33" s="32">
        <v>12224.7</v>
      </c>
      <c r="C33" s="32">
        <v>1928.9</v>
      </c>
      <c r="D33" s="22">
        <f t="shared" si="1"/>
        <v>0.15778710315999575</v>
      </c>
    </row>
    <row r="34" spans="1:4">
      <c r="A34" s="16" t="s">
        <v>22</v>
      </c>
      <c r="B34" s="33">
        <f>B35</f>
        <v>4585.3999999999996</v>
      </c>
      <c r="C34" s="33">
        <f>C35</f>
        <v>1511.5</v>
      </c>
      <c r="D34" s="21">
        <f t="shared" si="1"/>
        <v>0.32963318358267546</v>
      </c>
    </row>
    <row r="35" spans="1:4" ht="17.399999999999999" customHeight="1">
      <c r="A35" s="15" t="s">
        <v>33</v>
      </c>
      <c r="B35" s="32">
        <v>4585.3999999999996</v>
      </c>
      <c r="C35" s="32">
        <v>1511.5</v>
      </c>
      <c r="D35" s="22">
        <f t="shared" si="1"/>
        <v>0.32963318358267546</v>
      </c>
    </row>
    <row r="36" spans="1:4" ht="26.4">
      <c r="A36" s="17" t="s">
        <v>34</v>
      </c>
      <c r="B36" s="33">
        <f>B37+B38</f>
        <v>5709.9</v>
      </c>
      <c r="C36" s="33">
        <f>C37+C38</f>
        <v>1846.9</v>
      </c>
      <c r="D36" s="21">
        <f t="shared" si="1"/>
        <v>0.32345575228988255</v>
      </c>
    </row>
    <row r="37" spans="1:4" ht="36.75" customHeight="1">
      <c r="A37" s="13" t="s">
        <v>88</v>
      </c>
      <c r="B37" s="32">
        <v>5679.9</v>
      </c>
      <c r="C37" s="32">
        <v>1846.9</v>
      </c>
      <c r="D37" s="22">
        <f t="shared" si="1"/>
        <v>0.3251641754256237</v>
      </c>
    </row>
    <row r="38" spans="1:4" ht="28.5" customHeight="1">
      <c r="A38" s="65" t="s">
        <v>90</v>
      </c>
      <c r="B38" s="66">
        <v>30</v>
      </c>
      <c r="C38" s="66">
        <v>0</v>
      </c>
      <c r="D38" s="22">
        <f t="shared" si="1"/>
        <v>0</v>
      </c>
    </row>
    <row r="39" spans="1:4">
      <c r="A39" s="18" t="s">
        <v>35</v>
      </c>
      <c r="B39" s="34">
        <f>SUM(B40:B40)+B42+B41</f>
        <v>142548.9</v>
      </c>
      <c r="C39" s="34">
        <f>SUM(C40:C40)+C42+C41</f>
        <v>15777.800000000001</v>
      </c>
      <c r="D39" s="21">
        <f t="shared" si="1"/>
        <v>0.11068342161882695</v>
      </c>
    </row>
    <row r="40" spans="1:4">
      <c r="A40" s="15" t="s">
        <v>36</v>
      </c>
      <c r="B40" s="32">
        <v>21258.7</v>
      </c>
      <c r="C40" s="32">
        <v>8412</v>
      </c>
      <c r="D40" s="22">
        <f t="shared" si="1"/>
        <v>0.39569682059580313</v>
      </c>
    </row>
    <row r="41" spans="1:4">
      <c r="A41" s="15" t="s">
        <v>37</v>
      </c>
      <c r="B41" s="32">
        <v>116021.3</v>
      </c>
      <c r="C41" s="32">
        <v>6382.1</v>
      </c>
      <c r="D41" s="22">
        <f t="shared" si="1"/>
        <v>5.5008002840857669E-2</v>
      </c>
    </row>
    <row r="42" spans="1:4">
      <c r="A42" s="19" t="s">
        <v>38</v>
      </c>
      <c r="B42" s="32">
        <v>5268.9</v>
      </c>
      <c r="C42" s="32">
        <v>983.7</v>
      </c>
      <c r="D42" s="22">
        <f t="shared" si="1"/>
        <v>0.18669931105164267</v>
      </c>
    </row>
    <row r="43" spans="1:4">
      <c r="A43" s="16" t="s">
        <v>19</v>
      </c>
      <c r="B43" s="33">
        <f>B44+B45+B46+B47</f>
        <v>817079</v>
      </c>
      <c r="C43" s="33">
        <f>C44+C45+C46+C47-0.1</f>
        <v>130025.19999999998</v>
      </c>
      <c r="D43" s="21">
        <f t="shared" si="1"/>
        <v>0.15913418408746277</v>
      </c>
    </row>
    <row r="44" spans="1:4">
      <c r="A44" s="15" t="s">
        <v>39</v>
      </c>
      <c r="B44" s="32">
        <v>508073.5</v>
      </c>
      <c r="C44" s="32">
        <v>80132.2</v>
      </c>
      <c r="D44" s="22">
        <f t="shared" si="1"/>
        <v>0.1577177317848697</v>
      </c>
    </row>
    <row r="45" spans="1:4">
      <c r="A45" s="15" t="s">
        <v>40</v>
      </c>
      <c r="B45" s="32">
        <v>28511.4</v>
      </c>
      <c r="C45" s="32">
        <v>0</v>
      </c>
      <c r="D45" s="22">
        <f t="shared" si="1"/>
        <v>0</v>
      </c>
    </row>
    <row r="46" spans="1:4">
      <c r="A46" s="15" t="s">
        <v>41</v>
      </c>
      <c r="B46" s="32">
        <v>256246.3</v>
      </c>
      <c r="C46" s="32">
        <v>41163.199999999997</v>
      </c>
      <c r="D46" s="22">
        <f t="shared" si="1"/>
        <v>0.16063919752207154</v>
      </c>
    </row>
    <row r="47" spans="1:4" ht="26.4">
      <c r="A47" s="15" t="s">
        <v>42</v>
      </c>
      <c r="B47" s="32">
        <v>24247.8</v>
      </c>
      <c r="C47" s="32">
        <v>8729.9</v>
      </c>
      <c r="D47" s="22">
        <f t="shared" si="1"/>
        <v>0.3600285386715496</v>
      </c>
    </row>
    <row r="48" spans="1:4">
      <c r="A48" s="16" t="s">
        <v>15</v>
      </c>
      <c r="B48" s="33">
        <f>B49+B50+B52+B53+B51</f>
        <v>833159.3</v>
      </c>
      <c r="C48" s="33">
        <f>C49+C50+C52+C53+C51</f>
        <v>308569.89999999997</v>
      </c>
      <c r="D48" s="21">
        <f t="shared" si="1"/>
        <v>0.37036122623848761</v>
      </c>
    </row>
    <row r="49" spans="1:4">
      <c r="A49" s="15" t="s">
        <v>43</v>
      </c>
      <c r="B49" s="32">
        <v>311266.8</v>
      </c>
      <c r="C49" s="32">
        <v>124552.2</v>
      </c>
      <c r="D49" s="22">
        <f t="shared" si="1"/>
        <v>0.40014611259536836</v>
      </c>
    </row>
    <row r="50" spans="1:4">
      <c r="A50" s="15" t="s">
        <v>44</v>
      </c>
      <c r="B50" s="32">
        <v>318418.2</v>
      </c>
      <c r="C50" s="32">
        <v>109694.1</v>
      </c>
      <c r="D50" s="22">
        <f t="shared" si="1"/>
        <v>0.3444969540057698</v>
      </c>
    </row>
    <row r="51" spans="1:4">
      <c r="A51" s="15" t="s">
        <v>60</v>
      </c>
      <c r="B51" s="32">
        <v>113020.8</v>
      </c>
      <c r="C51" s="32">
        <v>42977.1</v>
      </c>
      <c r="D51" s="22">
        <f t="shared" si="1"/>
        <v>0.3802583241314873</v>
      </c>
    </row>
    <row r="52" spans="1:4">
      <c r="A52" s="15" t="s">
        <v>45</v>
      </c>
      <c r="B52" s="32">
        <v>19019.400000000001</v>
      </c>
      <c r="C52" s="32">
        <v>5070.2</v>
      </c>
      <c r="D52" s="22">
        <f t="shared" si="1"/>
        <v>0.26658043892026034</v>
      </c>
    </row>
    <row r="53" spans="1:4">
      <c r="A53" s="15" t="s">
        <v>46</v>
      </c>
      <c r="B53" s="32">
        <v>71434.100000000006</v>
      </c>
      <c r="C53" s="32">
        <v>26276.3</v>
      </c>
      <c r="D53" s="22">
        <f t="shared" si="1"/>
        <v>0.3678397292049595</v>
      </c>
    </row>
    <row r="54" spans="1:4">
      <c r="A54" s="16" t="s">
        <v>47</v>
      </c>
      <c r="B54" s="33">
        <f>SUM(B55:B56)</f>
        <v>138955.4</v>
      </c>
      <c r="C54" s="33">
        <f>SUM(C55:C56)+0.1</f>
        <v>52721.299999999996</v>
      </c>
      <c r="D54" s="21">
        <f t="shared" si="1"/>
        <v>0.37941166734074383</v>
      </c>
    </row>
    <row r="55" spans="1:4">
      <c r="A55" s="15" t="s">
        <v>48</v>
      </c>
      <c r="B55" s="32">
        <v>98710.7</v>
      </c>
      <c r="C55" s="32">
        <v>38306.699999999997</v>
      </c>
      <c r="D55" s="22">
        <f t="shared" si="1"/>
        <v>0.38807039155836193</v>
      </c>
    </row>
    <row r="56" spans="1:4">
      <c r="A56" s="15" t="s">
        <v>49</v>
      </c>
      <c r="B56" s="32">
        <v>40244.699999999997</v>
      </c>
      <c r="C56" s="32">
        <v>14414.5</v>
      </c>
      <c r="D56" s="22">
        <f t="shared" si="1"/>
        <v>0.35817138654282432</v>
      </c>
    </row>
    <row r="57" spans="1:4" hidden="1">
      <c r="A57" s="16" t="s">
        <v>50</v>
      </c>
      <c r="B57" s="33">
        <f>B58</f>
        <v>0</v>
      </c>
      <c r="C57" s="33">
        <f>C58</f>
        <v>0</v>
      </c>
      <c r="D57" s="22" t="e">
        <f t="shared" si="1"/>
        <v>#DIV/0!</v>
      </c>
    </row>
    <row r="58" spans="1:4" hidden="1">
      <c r="A58" s="15" t="s">
        <v>51</v>
      </c>
      <c r="B58" s="32">
        <v>0</v>
      </c>
      <c r="C58" s="32">
        <v>0</v>
      </c>
      <c r="D58" s="22" t="e">
        <f t="shared" si="1"/>
        <v>#DIV/0!</v>
      </c>
    </row>
    <row r="59" spans="1:4">
      <c r="A59" s="16" t="s">
        <v>50</v>
      </c>
      <c r="B59" s="33">
        <f>B60</f>
        <v>408.2</v>
      </c>
      <c r="C59" s="33">
        <f t="shared" ref="C59" si="2">C60</f>
        <v>0</v>
      </c>
      <c r="D59" s="21"/>
    </row>
    <row r="60" spans="1:4">
      <c r="A60" s="15" t="s">
        <v>91</v>
      </c>
      <c r="B60" s="32">
        <v>408.2</v>
      </c>
      <c r="C60" s="32">
        <v>0</v>
      </c>
      <c r="D60" s="22"/>
    </row>
    <row r="61" spans="1:4">
      <c r="A61" s="16" t="s">
        <v>52</v>
      </c>
      <c r="B61" s="33">
        <f>B62+B63+B64+B65</f>
        <v>69665.600000000006</v>
      </c>
      <c r="C61" s="33">
        <f>C62+C63+C64+C65+0.1</f>
        <v>27708.3</v>
      </c>
      <c r="D61" s="21">
        <f t="shared" si="1"/>
        <v>0.39773288394846235</v>
      </c>
    </row>
    <row r="62" spans="1:4">
      <c r="A62" s="15" t="s">
        <v>53</v>
      </c>
      <c r="B62" s="32">
        <v>2060</v>
      </c>
      <c r="C62" s="32">
        <v>579.5</v>
      </c>
      <c r="D62" s="22">
        <f t="shared" si="1"/>
        <v>0.28131067961165046</v>
      </c>
    </row>
    <row r="63" spans="1:4">
      <c r="A63" s="15" t="s">
        <v>54</v>
      </c>
      <c r="B63" s="32">
        <v>37698</v>
      </c>
      <c r="C63" s="32">
        <v>16627.5</v>
      </c>
      <c r="D63" s="22">
        <f t="shared" si="1"/>
        <v>0.44107114435779088</v>
      </c>
    </row>
    <row r="64" spans="1:4">
      <c r="A64" s="15" t="s">
        <v>55</v>
      </c>
      <c r="B64" s="32">
        <v>28553.3</v>
      </c>
      <c r="C64" s="32">
        <v>10158.9</v>
      </c>
      <c r="D64" s="22">
        <f t="shared" si="1"/>
        <v>0.35578724700822673</v>
      </c>
    </row>
    <row r="65" spans="1:8">
      <c r="A65" s="15" t="s">
        <v>56</v>
      </c>
      <c r="B65" s="32">
        <v>1354.3</v>
      </c>
      <c r="C65" s="32">
        <v>342.3</v>
      </c>
      <c r="D65" s="22">
        <f t="shared" si="1"/>
        <v>0.252750498412464</v>
      </c>
    </row>
    <row r="66" spans="1:8">
      <c r="A66" s="16" t="s">
        <v>20</v>
      </c>
      <c r="B66" s="33">
        <f>SUM(B67:B70)</f>
        <v>94697.1</v>
      </c>
      <c r="C66" s="33">
        <f>SUM(C67:C70)</f>
        <v>14074.4</v>
      </c>
      <c r="D66" s="21">
        <f t="shared" si="1"/>
        <v>0.14862545949136774</v>
      </c>
    </row>
    <row r="67" spans="1:8">
      <c r="A67" s="15" t="s">
        <v>57</v>
      </c>
      <c r="B67" s="32">
        <v>628.6</v>
      </c>
      <c r="C67" s="32">
        <v>232.2</v>
      </c>
      <c r="D67" s="22">
        <f t="shared" si="1"/>
        <v>0.36939230034998405</v>
      </c>
    </row>
    <row r="68" spans="1:8">
      <c r="A68" s="15" t="s">
        <v>58</v>
      </c>
      <c r="B68" s="32">
        <v>49654</v>
      </c>
      <c r="C68" s="32">
        <v>1871.3</v>
      </c>
      <c r="D68" s="22">
        <f t="shared" si="1"/>
        <v>3.7686792604825388E-2</v>
      </c>
    </row>
    <row r="69" spans="1:8">
      <c r="A69" s="15" t="s">
        <v>93</v>
      </c>
      <c r="B69" s="32">
        <v>40872</v>
      </c>
      <c r="C69" s="32">
        <v>10874.9</v>
      </c>
      <c r="D69" s="22">
        <f t="shared" si="1"/>
        <v>0.26607212761792914</v>
      </c>
    </row>
    <row r="70" spans="1:8" ht="26.4">
      <c r="A70" s="15" t="s">
        <v>59</v>
      </c>
      <c r="B70" s="32">
        <v>3542.5</v>
      </c>
      <c r="C70" s="32">
        <v>1096</v>
      </c>
      <c r="D70" s="22">
        <f t="shared" si="1"/>
        <v>0.30938602681721949</v>
      </c>
      <c r="G70" s="28"/>
    </row>
    <row r="71" spans="1:8" ht="26.4" hidden="1">
      <c r="A71" s="16" t="s">
        <v>76</v>
      </c>
      <c r="B71" s="33">
        <f>B72</f>
        <v>0</v>
      </c>
      <c r="C71" s="33">
        <f>C72</f>
        <v>0</v>
      </c>
      <c r="D71" s="22" t="e">
        <f t="shared" si="1"/>
        <v>#DIV/0!</v>
      </c>
      <c r="G71" s="28"/>
    </row>
    <row r="72" spans="1:8" ht="26.4" hidden="1">
      <c r="A72" s="15" t="s">
        <v>77</v>
      </c>
      <c r="B72" s="32"/>
      <c r="C72" s="32"/>
      <c r="D72" s="22" t="e">
        <f t="shared" si="1"/>
        <v>#DIV/0!</v>
      </c>
      <c r="F72" s="30"/>
      <c r="G72" s="30"/>
    </row>
    <row r="73" spans="1:8">
      <c r="A73" s="7" t="s">
        <v>18</v>
      </c>
      <c r="B73" s="35">
        <f>B26+B34+B36+B39+B43+B48+B54+B57+B61+B66+B71+B59</f>
        <v>2207188.3000000003</v>
      </c>
      <c r="C73" s="35">
        <f>C26+C34+C36+C39+C43+C48+C54+C57+C61+C66+C71+C59</f>
        <v>578710.70000000007</v>
      </c>
      <c r="D73" s="21">
        <f t="shared" si="1"/>
        <v>0.26219362435003846</v>
      </c>
      <c r="E73" s="28"/>
      <c r="G73" s="1"/>
      <c r="H73" s="1"/>
    </row>
    <row r="74" spans="1:8">
      <c r="A74" s="7"/>
      <c r="B74" s="8"/>
      <c r="C74" s="8"/>
      <c r="D74" s="26"/>
      <c r="E74" s="1"/>
      <c r="F74" s="1"/>
      <c r="G74" s="28"/>
    </row>
    <row r="75" spans="1:8" ht="15.6">
      <c r="A75" s="77" t="s">
        <v>61</v>
      </c>
      <c r="B75" s="77"/>
      <c r="C75" s="77"/>
      <c r="D75" s="77"/>
    </row>
    <row r="76" spans="1:8">
      <c r="A76" s="3" t="s">
        <v>2</v>
      </c>
      <c r="B76" s="3" t="s">
        <v>3</v>
      </c>
      <c r="C76" s="3" t="s">
        <v>4</v>
      </c>
      <c r="D76" s="3" t="s">
        <v>5</v>
      </c>
    </row>
    <row r="77" spans="1:8" ht="26.4">
      <c r="A77" s="24" t="s">
        <v>62</v>
      </c>
      <c r="B77" s="36">
        <v>842046.2</v>
      </c>
      <c r="C77" s="36">
        <v>312101.8</v>
      </c>
      <c r="D77" s="22">
        <f>C77/B77</f>
        <v>0.37064688374580873</v>
      </c>
    </row>
    <row r="78" spans="1:8" ht="39.6">
      <c r="A78" s="24" t="s">
        <v>63</v>
      </c>
      <c r="B78" s="36">
        <v>171774.3</v>
      </c>
      <c r="C78" s="36">
        <v>65471</v>
      </c>
      <c r="D78" s="22">
        <f t="shared" ref="D78:D87" si="3">C78/B78</f>
        <v>0.38114549149669075</v>
      </c>
    </row>
    <row r="79" spans="1:8" ht="39.6">
      <c r="A79" s="24" t="s">
        <v>64</v>
      </c>
      <c r="B79" s="36">
        <v>113716.5</v>
      </c>
      <c r="C79" s="36">
        <v>19144.599999999999</v>
      </c>
      <c r="D79" s="22">
        <f t="shared" si="3"/>
        <v>0.16835375693061252</v>
      </c>
      <c r="F79" s="28"/>
      <c r="G79" s="28"/>
    </row>
    <row r="80" spans="1:8" ht="52.8">
      <c r="A80" s="24" t="s">
        <v>65</v>
      </c>
      <c r="B80" s="36">
        <v>510114.3</v>
      </c>
      <c r="C80" s="36">
        <v>83871.899999999994</v>
      </c>
      <c r="D80" s="22">
        <f t="shared" si="3"/>
        <v>0.16441785693912128</v>
      </c>
      <c r="E80" s="1"/>
    </row>
    <row r="81" spans="1:8" ht="26.4">
      <c r="A81" s="24" t="s">
        <v>66</v>
      </c>
      <c r="B81" s="36">
        <v>3455.5</v>
      </c>
      <c r="C81" s="36">
        <v>1125.4000000000001</v>
      </c>
      <c r="D81" s="22">
        <f t="shared" si="3"/>
        <v>0.32568369266386921</v>
      </c>
    </row>
    <row r="82" spans="1:8" ht="39.6">
      <c r="A82" s="24" t="s">
        <v>67</v>
      </c>
      <c r="B82" s="36">
        <v>137280</v>
      </c>
      <c r="C82" s="36">
        <v>14794.1</v>
      </c>
      <c r="D82" s="22">
        <f t="shared" si="3"/>
        <v>0.10776587995337995</v>
      </c>
    </row>
    <row r="83" spans="1:8" ht="66">
      <c r="A83" s="24" t="s">
        <v>68</v>
      </c>
      <c r="B83" s="36">
        <v>94413.4</v>
      </c>
      <c r="C83" s="36">
        <v>24821.200000000001</v>
      </c>
      <c r="D83" s="22">
        <f t="shared" si="3"/>
        <v>0.26289912237034152</v>
      </c>
      <c r="F83" s="1"/>
    </row>
    <row r="84" spans="1:8" ht="26.4">
      <c r="A84" s="24" t="s">
        <v>69</v>
      </c>
      <c r="B84" s="36">
        <v>12480.2</v>
      </c>
      <c r="C84" s="36">
        <v>3850.4</v>
      </c>
      <c r="D84" s="22">
        <f t="shared" si="3"/>
        <v>0.30852069678370536</v>
      </c>
    </row>
    <row r="85" spans="1:8" ht="39.6">
      <c r="A85" s="24" t="s">
        <v>70</v>
      </c>
      <c r="B85" s="36">
        <v>1100</v>
      </c>
      <c r="C85" s="36">
        <v>40.799999999999997</v>
      </c>
      <c r="D85" s="22">
        <f t="shared" si="3"/>
        <v>3.7090909090909091E-2</v>
      </c>
      <c r="E85" s="1"/>
      <c r="F85" s="1"/>
      <c r="G85" s="27"/>
    </row>
    <row r="86" spans="1:8" ht="39.6">
      <c r="A86" s="24" t="s">
        <v>74</v>
      </c>
      <c r="B86" s="36">
        <v>222965.4</v>
      </c>
      <c r="C86" s="36">
        <v>27386.400000000001</v>
      </c>
      <c r="D86" s="22">
        <f t="shared" si="3"/>
        <v>0.12282802623187276</v>
      </c>
      <c r="E86" s="1"/>
      <c r="F86" s="1"/>
      <c r="G86" s="27"/>
    </row>
    <row r="87" spans="1:8">
      <c r="A87" s="25" t="s">
        <v>71</v>
      </c>
      <c r="B87" s="36">
        <v>97842.5</v>
      </c>
      <c r="C87" s="36">
        <v>26103</v>
      </c>
      <c r="D87" s="22">
        <f t="shared" si="3"/>
        <v>0.26678590592022894</v>
      </c>
      <c r="E87" s="55"/>
      <c r="F87" s="55"/>
      <c r="G87" s="55"/>
    </row>
    <row r="88" spans="1:8">
      <c r="A88" s="7" t="s">
        <v>18</v>
      </c>
      <c r="B88" s="35">
        <f>SUM(B77:B87)</f>
        <v>2207188.2999999998</v>
      </c>
      <c r="C88" s="35">
        <f>SUM(C77:C87)+0.1</f>
        <v>578710.69999999995</v>
      </c>
      <c r="D88" s="21">
        <f>C88/B88</f>
        <v>0.26219362435003846</v>
      </c>
      <c r="E88" s="1"/>
      <c r="F88" s="1"/>
      <c r="G88" s="1"/>
      <c r="H88" s="28"/>
    </row>
    <row r="89" spans="1:8">
      <c r="A89" s="2"/>
      <c r="B89" s="2"/>
      <c r="C89" s="23"/>
      <c r="D89" s="2"/>
      <c r="E89" s="28"/>
      <c r="F89" s="28"/>
    </row>
    <row r="90" spans="1:8" ht="13.8">
      <c r="A90" s="46" t="s">
        <v>82</v>
      </c>
      <c r="B90" s="50">
        <f>B23-B73</f>
        <v>-134253.40000000037</v>
      </c>
      <c r="C90" s="50">
        <f>C23-C73</f>
        <v>-81706.100000000035</v>
      </c>
      <c r="D90" s="7"/>
      <c r="E90" s="28"/>
    </row>
    <row r="91" spans="1:8" ht="27.6">
      <c r="A91" s="46" t="s">
        <v>83</v>
      </c>
      <c r="B91" s="49">
        <f>B92-B93</f>
        <v>0</v>
      </c>
      <c r="C91" s="49">
        <v>0</v>
      </c>
      <c r="D91" s="4"/>
      <c r="E91" s="28"/>
    </row>
    <row r="92" spans="1:8" ht="27.6">
      <c r="A92" s="48" t="s">
        <v>78</v>
      </c>
      <c r="B92" s="49"/>
      <c r="C92" s="49"/>
      <c r="D92" s="4"/>
      <c r="E92" s="28"/>
    </row>
    <row r="93" spans="1:8" ht="27.6">
      <c r="A93" s="48" t="s">
        <v>79</v>
      </c>
      <c r="B93" s="49">
        <v>0</v>
      </c>
      <c r="C93" s="49">
        <v>0</v>
      </c>
      <c r="D93" s="4"/>
      <c r="E93" s="28"/>
    </row>
    <row r="94" spans="1:8" ht="27.6">
      <c r="A94" s="46" t="s">
        <v>84</v>
      </c>
      <c r="B94" s="50">
        <f>B95+B96</f>
        <v>134253.40000000037</v>
      </c>
      <c r="C94" s="50">
        <f>C95+C96</f>
        <v>81706.099999999919</v>
      </c>
      <c r="D94" s="4"/>
      <c r="E94" s="28"/>
    </row>
    <row r="95" spans="1:8" ht="13.8">
      <c r="A95" s="47" t="s">
        <v>80</v>
      </c>
      <c r="B95" s="49">
        <f>-B23</f>
        <v>-2072934.9</v>
      </c>
      <c r="C95" s="49">
        <f>-C23</f>
        <v>-497004.60000000003</v>
      </c>
      <c r="D95" s="4"/>
      <c r="E95" s="28"/>
    </row>
    <row r="96" spans="1:8" ht="13.8">
      <c r="A96" s="47" t="s">
        <v>81</v>
      </c>
      <c r="B96" s="49">
        <f>B73+B93</f>
        <v>2207188.3000000003</v>
      </c>
      <c r="C96" s="49">
        <f>C88+C93</f>
        <v>578710.69999999995</v>
      </c>
      <c r="D96" s="4"/>
      <c r="E96" s="28"/>
    </row>
    <row r="97" spans="1:5" ht="27.6">
      <c r="A97" s="46" t="s">
        <v>85</v>
      </c>
      <c r="B97" s="50">
        <f>B91+B94</f>
        <v>134253.40000000037</v>
      </c>
      <c r="C97" s="50">
        <f>C91+C94+0.1</f>
        <v>81706.199999999924</v>
      </c>
      <c r="D97" s="4"/>
      <c r="E97" s="28"/>
    </row>
    <row r="98" spans="1:5" ht="13.8">
      <c r="A98" s="51"/>
      <c r="B98" s="52"/>
      <c r="C98" s="52"/>
      <c r="D98" s="11"/>
      <c r="E98" s="28"/>
    </row>
    <row r="99" spans="1:5">
      <c r="A99" s="76" t="s">
        <v>94</v>
      </c>
      <c r="B99" s="76"/>
      <c r="C99" s="31"/>
      <c r="D99" s="2"/>
      <c r="E99" s="28"/>
    </row>
    <row r="100" spans="1:5">
      <c r="A100" s="2" t="s">
        <v>95</v>
      </c>
      <c r="B100" s="10" t="s">
        <v>96</v>
      </c>
      <c r="C100" s="9"/>
      <c r="D100" s="2"/>
    </row>
    <row r="101" spans="1:5">
      <c r="A101" s="2" t="s">
        <v>97</v>
      </c>
      <c r="B101" s="10" t="s">
        <v>98</v>
      </c>
      <c r="C101" s="2"/>
      <c r="D101" s="2"/>
    </row>
    <row r="102" spans="1:5">
      <c r="A102" s="2" t="s">
        <v>19</v>
      </c>
      <c r="B102" s="10" t="s">
        <v>99</v>
      </c>
      <c r="C102" s="2"/>
      <c r="D102" s="2"/>
    </row>
    <row r="103" spans="1:5">
      <c r="A103" s="2" t="s">
        <v>15</v>
      </c>
      <c r="B103" s="10" t="s">
        <v>100</v>
      </c>
      <c r="C103" s="2"/>
      <c r="D103" s="2"/>
    </row>
    <row r="104" spans="1:5">
      <c r="A104" s="2" t="s">
        <v>101</v>
      </c>
      <c r="B104" s="10" t="s">
        <v>102</v>
      </c>
      <c r="C104" s="2"/>
      <c r="D104" s="2"/>
    </row>
    <row r="105" spans="1:5">
      <c r="A105" s="2" t="s">
        <v>20</v>
      </c>
      <c r="B105" s="10" t="s">
        <v>103</v>
      </c>
      <c r="C105" s="2"/>
      <c r="D105" s="2"/>
    </row>
    <row r="106" spans="1:5">
      <c r="A106" s="2" t="s">
        <v>104</v>
      </c>
      <c r="B106" s="10" t="s">
        <v>105</v>
      </c>
      <c r="C106" s="2"/>
      <c r="D106" s="2"/>
    </row>
    <row r="107" spans="1:5" ht="14.4">
      <c r="A107" s="67"/>
      <c r="B107" s="67"/>
      <c r="C107" s="2"/>
      <c r="D107" s="2"/>
    </row>
    <row r="108" spans="1:5">
      <c r="A108" s="68" t="s">
        <v>106</v>
      </c>
      <c r="B108" s="10" t="s">
        <v>108</v>
      </c>
      <c r="C108" s="2"/>
      <c r="D108" s="2"/>
    </row>
    <row r="109" spans="1:5">
      <c r="A109" s="12"/>
      <c r="B109" s="10"/>
      <c r="C109" s="2"/>
      <c r="D109" s="2"/>
    </row>
    <row r="110" spans="1:5">
      <c r="A110" s="2"/>
      <c r="B110" s="2"/>
      <c r="C110" s="2"/>
      <c r="D110" s="2"/>
    </row>
    <row r="111" spans="1:5">
      <c r="A111" s="2"/>
      <c r="B111" s="2"/>
      <c r="C111" s="2"/>
      <c r="D111" s="2"/>
    </row>
    <row r="112" spans="1:5">
      <c r="A112" s="2" t="s">
        <v>16</v>
      </c>
      <c r="B112" s="2"/>
      <c r="C112" s="2"/>
      <c r="D112" s="2"/>
    </row>
    <row r="115" spans="2:3">
      <c r="B115" s="28"/>
      <c r="C115" s="28"/>
    </row>
    <row r="116" spans="2:3">
      <c r="B116" s="28"/>
      <c r="C116" s="28"/>
    </row>
  </sheetData>
  <mergeCells count="6">
    <mergeCell ref="A99:B99"/>
    <mergeCell ref="A75:D75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3" t="s">
        <v>61</v>
      </c>
      <c r="B1" s="84"/>
      <c r="C1" s="84"/>
      <c r="D1" s="84"/>
      <c r="E1" s="84"/>
    </row>
    <row r="2" spans="1:5" ht="15.6">
      <c r="A2" s="3" t="s">
        <v>2</v>
      </c>
      <c r="B2" s="56">
        <v>2021</v>
      </c>
      <c r="C2" s="56">
        <v>2022</v>
      </c>
      <c r="D2" s="56">
        <v>2023</v>
      </c>
      <c r="E2" s="64">
        <v>2024</v>
      </c>
    </row>
    <row r="3" spans="1:5" ht="46.8">
      <c r="A3" s="62" t="s">
        <v>62</v>
      </c>
      <c r="B3" s="57">
        <v>711.6</v>
      </c>
      <c r="C3" s="57">
        <v>693.6</v>
      </c>
      <c r="D3" s="59">
        <v>692.7</v>
      </c>
      <c r="E3" s="58">
        <v>679.2</v>
      </c>
    </row>
    <row r="4" spans="1:5" ht="46.8">
      <c r="A4" s="62" t="s">
        <v>63</v>
      </c>
      <c r="B4" s="57">
        <v>148.6</v>
      </c>
      <c r="C4" s="57">
        <v>142.6</v>
      </c>
      <c r="D4" s="59">
        <v>142.6</v>
      </c>
      <c r="E4" s="58">
        <v>142.6</v>
      </c>
    </row>
    <row r="5" spans="1:5" ht="69.599999999999994" customHeight="1">
      <c r="A5" s="62" t="s">
        <v>64</v>
      </c>
      <c r="B5" s="57">
        <v>56.8</v>
      </c>
      <c r="C5" s="57">
        <v>45.2</v>
      </c>
      <c r="D5" s="59">
        <v>44.9</v>
      </c>
      <c r="E5" s="58">
        <v>44.9</v>
      </c>
    </row>
    <row r="6" spans="1:5" ht="78">
      <c r="A6" s="62" t="s">
        <v>65</v>
      </c>
      <c r="B6" s="57">
        <v>400.8</v>
      </c>
      <c r="C6" s="57">
        <v>364.2</v>
      </c>
      <c r="D6" s="59">
        <v>69.7</v>
      </c>
      <c r="E6" s="58">
        <v>15.7</v>
      </c>
    </row>
    <row r="7" spans="1:5" ht="46.8">
      <c r="A7" s="62" t="s">
        <v>66</v>
      </c>
      <c r="B7" s="57">
        <v>1.8</v>
      </c>
      <c r="C7" s="57">
        <v>3.2</v>
      </c>
      <c r="D7" s="59">
        <v>3.2</v>
      </c>
      <c r="E7" s="58">
        <v>3.2</v>
      </c>
    </row>
    <row r="8" spans="1:5" ht="62.4">
      <c r="A8" s="62" t="s">
        <v>67</v>
      </c>
      <c r="B8" s="57">
        <v>106.8</v>
      </c>
      <c r="C8" s="57">
        <v>48.9</v>
      </c>
      <c r="D8" s="59">
        <v>48.7</v>
      </c>
      <c r="E8" s="58">
        <v>48.8</v>
      </c>
    </row>
    <row r="9" spans="1:5" ht="109.2">
      <c r="A9" s="62" t="s">
        <v>68</v>
      </c>
      <c r="B9" s="57">
        <v>74.7</v>
      </c>
      <c r="C9" s="57">
        <v>70.400000000000006</v>
      </c>
      <c r="D9" s="59">
        <v>70.8</v>
      </c>
      <c r="E9" s="58">
        <v>70.8</v>
      </c>
    </row>
    <row r="10" spans="1:5" ht="46.8">
      <c r="A10" s="62" t="s">
        <v>69</v>
      </c>
      <c r="B10" s="57">
        <v>9.6999999999999993</v>
      </c>
      <c r="C10" s="57">
        <v>11.2</v>
      </c>
      <c r="D10" s="59">
        <v>10.9</v>
      </c>
      <c r="E10" s="58">
        <v>10.9</v>
      </c>
    </row>
    <row r="11" spans="1:5" ht="62.4">
      <c r="A11" s="62" t="s">
        <v>70</v>
      </c>
      <c r="B11" s="57">
        <v>1.8</v>
      </c>
      <c r="C11" s="57">
        <v>1.8</v>
      </c>
      <c r="D11" s="59">
        <v>1.8</v>
      </c>
      <c r="E11" s="58">
        <v>1.8</v>
      </c>
    </row>
    <row r="12" spans="1:5" ht="46.8">
      <c r="A12" s="62" t="s">
        <v>74</v>
      </c>
      <c r="B12" s="57">
        <v>20.3</v>
      </c>
      <c r="C12" s="57">
        <v>92.204999999999998</v>
      </c>
      <c r="D12" s="59">
        <v>19.100000000000001</v>
      </c>
      <c r="E12" s="58">
        <v>21</v>
      </c>
    </row>
    <row r="13" spans="1:5" ht="16.8">
      <c r="A13" s="63" t="s">
        <v>71</v>
      </c>
      <c r="B13" s="57">
        <v>79.3</v>
      </c>
      <c r="C13" s="57">
        <v>106</v>
      </c>
      <c r="D13" s="59">
        <v>70.5</v>
      </c>
      <c r="E13" s="58">
        <v>70.599999999999994</v>
      </c>
    </row>
    <row r="14" spans="1:5" ht="16.8">
      <c r="A14" s="61" t="s">
        <v>89</v>
      </c>
      <c r="B14" s="57">
        <v>0</v>
      </c>
      <c r="C14" s="57">
        <v>0</v>
      </c>
      <c r="D14" s="59">
        <v>60.2</v>
      </c>
      <c r="E14" s="58">
        <v>114</v>
      </c>
    </row>
    <row r="15" spans="1:5" ht="16.8">
      <c r="A15" s="7" t="s">
        <v>18</v>
      </c>
      <c r="B15" s="60">
        <f>SUM(B3:B13)</f>
        <v>1612.1999999999998</v>
      </c>
      <c r="C15" s="60">
        <f>SUM(C3:C13)+0.1</f>
        <v>1579.4050000000002</v>
      </c>
      <c r="D15" s="60">
        <f>SUM(D3:D14)</f>
        <v>1235.1000000000001</v>
      </c>
      <c r="E15" s="60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2023-06-13T03:41:22Z</cp:lastPrinted>
  <dcterms:created xsi:type="dcterms:W3CDTF">1996-10-08T23:32:33Z</dcterms:created>
  <dcterms:modified xsi:type="dcterms:W3CDTF">2023-06-13T03:41:24Z</dcterms:modified>
</cp:coreProperties>
</file>