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<sst xmlns="http://schemas.openxmlformats.org/spreadsheetml/2006/main" count="592" uniqueCount="382">
  <si>
    <t xml:space="preserve">Доходы  бюджета  г.Дивногорска на 2024 год </t>
  </si>
  <si>
    <t>тыс.рублей</t>
  </si>
  <si>
    <t>№
 строки</t>
  </si>
  <si>
    <t>Гл. администратор</t>
  </si>
  <si>
    <t>Код классификации доходов бюджета</t>
  </si>
  <si>
    <t>Наименование 
Кода классификации доходов бюджета</t>
  </si>
  <si>
    <t>2024 год</t>
  </si>
  <si>
    <t>2</t>
  </si>
  <si>
    <t>3</t>
  </si>
  <si>
    <t>4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</si>
  <si>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</si>
  <si>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</si>
  <si>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</si>
  <si>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</si>
  <si>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</si>
  <si>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</si>
  <si>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</si>
  <si>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</si>
  <si>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</si>
  <si>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</si>
  <si>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</si>
  <si>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</si>
  <si>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</si>
  <si>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</si>
  <si>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</si>
  <si>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</si>
  <si>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</si>
  <si>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</si>
  <si>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</si>
  <si>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</si>
  <si>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</si>
  <si>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</si>
  <si>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</si>
  <si>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</si>
  <si>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</si>
  <si>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</si>
  <si>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</si>
  <si>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</si>
  <si>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</si>
  <si>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</si>
  <si>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</si>
  <si>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</si>
  <si>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</si>
  <si>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</si>
  <si>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</si>
  <si>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</si>
  <si>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</si>
  <si>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</si>
  <si>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</si>
  <si>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</si>
  <si>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</si>
  <si>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</si>
  <si>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</si>
  <si>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</si>
  <si>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</si>
  <si>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</si>
  <si>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</si>
  <si>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</si>
  <si>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</si>
  <si>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</si>
  <si>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</si>
  <si>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</si>
  <si>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</si>
  <si>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</si>
  <si>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</si>
  <si>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</si>
  <si>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</si>
  <si>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</si>
  <si>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</si>
  <si>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</si>
  <si>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</si>
  <si>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</si>
  <si>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</si>
  <si>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</si>
  <si>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</si>
  <si>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</si>
  <si>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</si>
  <si>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</si>
  <si>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</si>
  <si>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</si>
  <si>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</si>
  <si>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</si>
  <si>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</si>
  <si>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</si>
  <si>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</si>
  <si>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</si>
  <si>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</si>
  <si>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</si>
  <si>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</si>
  <si>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</si>
  <si>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</si>
  <si>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</si>
  <si>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</si>
  <si>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</si>
  <si>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</si>
  <si>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</si>
  <si>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</si>
  <si>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</si>
  <si>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906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</si>
  <si>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</si>
  <si>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</si>
  <si>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</si>
  <si>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</si>
  <si>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</si>
  <si>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</si>
  <si>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</si>
  <si>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</si>
  <si>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</si>
  <si>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</si>
  <si>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</si>
  <si>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</si>
  <si>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</si>
  <si>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</si>
  <si>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</si>
  <si>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</si>
  <si>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</si>
  <si>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</si>
  <si>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</si>
  <si>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</si>
  <si>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</si>
  <si>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938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</si>
  <si>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</si>
  <si>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</si>
  <si>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</si>
  <si>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</si>
  <si>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</si>
  <si>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</si>
  <si>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</si>
  <si>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</si>
  <si>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</si>
  <si>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</si>
  <si>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</si>
  <si>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</si>
  <si>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</si>
  <si>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</si>
  <si>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</si>
  <si>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</si>
  <si>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</si>
  <si>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</si>
  <si>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</si>
  <si>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1 13 000000 00 000 000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</si>
  <si>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</si>
  <si>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</si>
  <si>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</si>
  <si>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</si>
  <si>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</si>
  <si>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975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</si>
  <si>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</si>
  <si>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</si>
  <si>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</si>
  <si>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</si>
  <si>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</si>
  <si>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</si>
  <si>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</si>
  <si>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</si>
  <si>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1 13 02064 04 0100 130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</si>
  <si>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</si>
  <si>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1 13 02994 00 0000 130</t>
  </si>
  <si>
    <t xml:space="preserve">Прочие доходы от компенсации затрат бюджетов </t>
  </si>
  <si>
    <t>1 13 02994 04 0000 130</t>
  </si>
  <si>
    <t>Прочие доходы от компенсации затрат 
бюджетов городских округов</t>
  </si>
  <si>
    <t>1 13 02994 04 0100 130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</si>
  <si>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</si>
  <si>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</si>
  <si>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</si>
  <si>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</si>
  <si>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</si>
  <si>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</si>
  <si>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</si>
  <si>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</si>
  <si>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</si>
  <si>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</si>
  <si>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</si>
  <si>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</si>
  <si>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</si>
  <si>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</si>
  <si>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</si>
  <si>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</si>
  <si>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</si>
  <si>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</si>
  <si>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</si>
  <si>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006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</si>
  <si>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</si>
  <si>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</si>
  <si>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</si>
  <si>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</si>
  <si>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</si>
  <si>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</si>
  <si>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</si>
  <si>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</si>
  <si>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</si>
  <si>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</si>
  <si>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</si>
  <si>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</si>
  <si>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</si>
  <si>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</si>
  <si>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</si>
  <si>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</si>
  <si>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</si>
  <si>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</si>
  <si>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</si>
  <si>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</si>
  <si>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</si>
  <si>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032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</si>
  <si>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</si>
  <si>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</si>
  <si>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</si>
  <si>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</si>
  <si>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</si>
  <si>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Платежи в целях возмещения
 причиненного ущерба (убытков)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</si>
  <si>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</si>
  <si>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</si>
  <si>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</si>
  <si>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</si>
  <si>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</si>
  <si>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</si>
  <si>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188</t>
  </si>
  <si>
    <t>1 17 00000 00 0000 000</t>
  </si>
  <si>
    <t>ПРОЧИЕ НЕНАЛОГОВЫЕ ДОХОДЫ</t>
  </si>
  <si>
    <t>1 17 15000 00 0000 150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</si>
  <si>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</si>
  <si>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</si>
  <si>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</si>
  <si>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2 00 00000 00 0000 000</t>
  </si>
  <si>
    <t>БЕЗВОЗМЕЗДНЫЕ ПОСТУПЛЕНИЯ</t>
  </si>
  <si>
    <t>2 02 00000 00 0000 150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</si>
  <si>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</si>
  <si>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</si>
  <si>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</si>
  <si>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</si>
  <si>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</si>
  <si>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991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</si>
  <si>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</si>
  <si>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</si>
  <si>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2 02 20299 00 0000 150</t>
  </si>
  <si>
    <t>Субсидии бюджетам муниципальных образований 
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</si>
  <si>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</si>
  <si>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</si>
  <si>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</si>
  <si>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</si>
  <si>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</si>
  <si>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</si>
  <si>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</si>
  <si>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</si>
  <si>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</si>
  <si>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</si>
  <si>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2 02 25519 00 0000 150</t>
  </si>
  <si>
    <t>Субсидии бюджетам на поддержку отрасли культуры</t>
  </si>
  <si>
    <t>2 02 25519 04 0000 150</t>
  </si>
  <si>
    <t>Субсидии бюджетам городских округов на поддержку отрасли культуры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</si>
  <si>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</si>
  <si>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</si>
  <si>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</si>
  <si>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</si>
  <si>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</si>
  <si>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</si>
  <si>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</si>
  <si>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</si>
  <si>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</si>
  <si>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</si>
  <si>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</si>
  <si>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</si>
  <si>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</si>
  <si>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</si>
  <si>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2 02 29999 04 7582 150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</si>
  <si>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</si>
  <si>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</si>
  <si>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</si>
  <si>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</si>
  <si>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</si>
  <si>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2 02 30000 00 0000 150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</si>
  <si>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</si>
  <si>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</si>
  <si>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</si>
  <si>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</si>
  <si>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</si>
  <si>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</si>
  <si>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</si>
  <si>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</si>
  <si>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</si>
  <si>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</si>
  <si>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</si>
  <si>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</si>
  <si>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</si>
  <si>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</si>
  <si>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</si>
  <si>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</si>
  <si>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</si>
  <si>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</si>
  <si>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</si>
  <si>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</si>
  <si>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</si>
  <si>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</si>
  <si>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</si>
  <si>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</si>
  <si>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</si>
  <si>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</si>
  <si>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</si>
  <si>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</si>
  <si>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</si>
  <si>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</si>
  <si>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</si>
  <si>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</si>
  <si>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</si>
  <si>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</si>
  <si>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</si>
  <si>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</si>
  <si>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</si>
  <si>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</si>
  <si>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</si>
  <si>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</si>
  <si>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</si>
  <si>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</si>
  <si>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</si>
  <si>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</si>
  <si>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</si>
  <si>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</si>
  <si>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</si>
  <si>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</si>
  <si>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</si>
  <si>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</si>
  <si>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</si>
  <si>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</si>
  <si>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</si>
  <si>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2 07 04050 04 0000 150</t>
  </si>
  <si>
    <t>ВСЕГО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</si>
  <si>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</si>
  <si>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</si>
  <si>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2 02 25750 00 0000 150</t>
  </si>
  <si>
    <t>Субсидии бюджетам на реализацию мероприятий по модернизации школьных систем образования</t>
  </si>
  <si>
    <t>2 02 29999 04 7583 150</t>
  </si>
  <si>
    <t>Прочие субсидии бюджетам городских округов (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</si>
  <si>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2 02 19999 00 2724 150</t>
  </si>
  <si>
    <t>Дотации бюджетам бюджетной системы Российской Федерации</t>
  </si>
  <si>
    <t>2 02 19999 04 2724 150</t>
  </si>
  <si>
    <t>Прочие дотации бюджетам городских округов( 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сферы)</t>
  </si>
  <si>
    <r>
      <rPr>
        <b/>
        <sz val="12"/>
        <rFont val="Arial"/>
        <family val="2"/>
      </rPr>
      <t>Приложение 3</t>
    </r>
    <r>
      <rPr>
        <sz val="12"/>
        <rFont val="Arial"/>
        <family val="2"/>
      </rPr>
      <t xml:space="preserve">
 к решению Дивногорского городского Совета депутатов
 от 20 декабря 2023 г. № 42 -  252  - НПА "О бюджете города
 Дивногорска на 2024 год и плановый период 2025-2026годов"  </t>
    </r>
  </si>
  <si>
    <t>2 02 40000 00 0000 150</t>
  </si>
  <si>
    <t>Иные межбюджетные трансферты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</si>
  <si>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</si>
  <si>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</si>
  <si>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</si>
  <si>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</si>
  <si>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2 02 29999 04 7568 150</t>
  </si>
  <si>
    <t>Прочие субсидии бюджетам городских округов (на увеличение охвата детей, обучающихся по дополнительным общеразвивающим программам)</t>
  </si>
  <si>
    <t xml:space="preserve">2 19 0000 00 0000 000 </t>
  </si>
  <si>
    <t>Возврат прочих остатков субсидий, субвенций и иных межбюджетных трансфертов, имеющих целевое назначение, прошлых лет</t>
  </si>
  <si>
    <t xml:space="preserve">2 19 60010 04 0000 150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</si>
  <si>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</si>
  <si>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2 19 25304 04 0000 150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</si>
  <si>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</si>
  <si>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1 13 02994 00 0310 130</t>
  </si>
  <si>
    <t xml:space="preserve">Прочие доходы от компенсации затрат  бюджетов городских округов (в части возврата дебиторской задолженности прошлых лет краевых целевых средств по предписаниям) 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</si>
  <si>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</si>
  <si>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</si>
  <si>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</si>
  <si>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</si>
  <si>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</si>
  <si>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Прочие межбюджетные трансферты, передаваемые бюджетам городских округов</t>
  </si>
  <si>
    <t>2 02 49999 04 7744 150</t>
  </si>
  <si>
    <t>Прочие межбюджетные трансферты, передаваемые бюджетам городских округов(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районов)</t>
  </si>
  <si>
    <t>2 02 49999 04 0853 150</t>
  </si>
  <si>
    <t>Прочие межбюджетные трансферты, передаваемые бюджетам городских округов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</si>
  <si>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2 02 29999 04 7509 150</t>
  </si>
  <si>
    <t>Прочие субсидии бюджетам городских округов ( 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</si>
  <si>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2 02 29999 04 7507 150</t>
  </si>
  <si>
    <t>Прочие субсидии бюджетам городских округов (на ремонт автомобильных дорог общего пользования местного значения, являющихся подъездами к садоводческим, огородническим некоммерческим товариществам, за счет средств дорожного фонда Красноярского края)</t>
  </si>
  <si>
    <t>2 02 49999 04 7412 150</t>
  </si>
  <si>
    <t>Прочие межбюджетные трансферты, передаваемые бюджетам городских округов (на обеспечение первичных мер пожарной безопасности)</t>
  </si>
  <si>
    <t>2 02 49999 04 7418 150</t>
  </si>
  <si>
    <t>Прочие межбюджетные трансферты, передаваемые бюджетам городских округов (на поддержку физкультурно-спортивных клубов по месту жительства)</t>
  </si>
  <si>
    <t>2 02 29999 04 7430 150</t>
  </si>
  <si>
    <t xml:space="preserve">Прочие субсидии бюджетам городских округов (создание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 </t>
  </si>
  <si>
    <t>2 02 29999 04 7395 150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</si>
  <si>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</si>
  <si>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</si>
  <si>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</si>
  <si>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</si>
  <si>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на реализацию 
мероприятий по обеспечению жильем молодых семей</t>
  </si>
  <si>
    <t>2 02 49999 04 7848 150</t>
  </si>
  <si>
    <t>Прочие межбюджетные трансферты, передаваемые бюджетам городских округов (на устройство спортивных сооружений в сельской местности )</t>
  </si>
  <si>
    <r>
      <rPr>
        <b/>
        <sz val="12"/>
        <rFont val="Arial"/>
        <family val="2"/>
      </rPr>
      <t>Приложение  3</t>
    </r>
    <r>
      <rPr>
        <sz val="12"/>
        <rFont val="Arial"/>
        <family val="2"/>
      </rPr>
      <t xml:space="preserve">
 к решению Дивногорского городского Совета депутатов 
от 28 февраля 2024 г. № 44 -  277 - НПА "О  внесении  изменений  
в  решение  Дивногорского городского Совета  депутатов 
  от  20 декабря 2023  г. № 42 - 252 -ГС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</si>
</sst>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#,##0.00\ _₽"/>
    <numFmt numFmtId="167" formatCode="#,##0.0000"/>
    <numFmt numFmtId="168" formatCode="#,##0.00000"/>
    <numFmt numFmtId="169" formatCode="0.00000"/>
    <numFmt numFmtId="170" formatCode="0.000000"/>
    <numFmt numFmtId="171" formatCode="#,##0.0000000\ _₽"/>
    <numFmt numFmtId="172" formatCode="#,##0.00000\ _₽"/>
    <numFmt numFmtId="173" formatCode="#,##0.000\ _₽"/>
    <numFmt numFmtId="174" formatCode="#,##0.0000\ _₽"/>
    <numFmt numFmtId="175" formatCode="#,##0.000000\ _₽"/>
    <numFmt numFmtId="176" formatCode="#,##0.000000"/>
    <numFmt numFmtId="177" formatCode="#,##0.000"/>
    <numFmt numFmtId="178" formatCode="#,##0.0000000"/>
    <numFmt numFmtId="179" formatCode="0.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wrapText="1"/>
    </xf>
    <xf numFmtId="0" fontId="44" fillId="33" borderId="10" xfId="0" applyFont="1" applyFill="1" applyBorder="1" applyAlignment="1">
      <alignment wrapText="1"/>
    </xf>
    <xf numFmtId="0" fontId="8" fillId="33" borderId="10" xfId="54" applyFont="1" applyFill="1" applyBorder="1" applyAlignment="1">
      <alignment vertical="top" wrapText="1"/>
      <protection/>
    </xf>
    <xf numFmtId="49" fontId="3" fillId="33" borderId="10" xfId="55" applyNumberFormat="1" applyFont="1" applyFill="1" applyBorder="1" applyAlignment="1" applyProtection="1">
      <alignment horizontal="left" vertical="center" wrapText="1"/>
      <protection/>
    </xf>
    <xf numFmtId="165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164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 applyProtection="1">
      <alignment horizontal="left" vertical="center" wrapText="1"/>
      <protection/>
    </xf>
    <xf numFmtId="164" fontId="4" fillId="33" borderId="10" xfId="0" applyNumberFormat="1" applyFont="1" applyFill="1" applyBorder="1" applyAlignment="1">
      <alignment horizontal="center" vertical="center"/>
    </xf>
    <xf numFmtId="49" fontId="3" fillId="33" borderId="10" xfId="53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justify" vertical="top" wrapText="1"/>
    </xf>
    <xf numFmtId="49" fontId="3" fillId="33" borderId="10" xfId="53" applyNumberFormat="1" applyFont="1" applyFill="1" applyBorder="1" applyAlignment="1" applyProtection="1">
      <alignment horizontal="left" vertical="center" wrapText="1"/>
      <protection/>
    </xf>
    <xf numFmtId="165" fontId="3" fillId="33" borderId="10" xfId="53" applyNumberFormat="1" applyFont="1" applyFill="1" applyBorder="1" applyAlignment="1" applyProtection="1">
      <alignment horizontal="left" vertical="center" wrapText="1"/>
      <protection/>
    </xf>
    <xf numFmtId="165" fontId="4" fillId="33" borderId="10" xfId="53" applyNumberFormat="1" applyFont="1" applyFill="1" applyBorder="1" applyAlignment="1" applyProtection="1">
      <alignment horizontal="left" vertical="center" wrapText="1"/>
      <protection/>
    </xf>
    <xf numFmtId="164" fontId="4" fillId="33" borderId="10" xfId="64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top" wrapText="1"/>
    </xf>
    <xf numFmtId="164" fontId="3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49" fontId="3" fillId="33" borderId="10" xfId="53" applyNumberFormat="1" applyFont="1" applyFill="1" applyBorder="1" applyAlignment="1" applyProtection="1">
      <alignment vertical="center" wrapText="1"/>
      <protection/>
    </xf>
    <xf numFmtId="0" fontId="4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 horizontal="right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0" xfId="62" applyFont="1" applyFill="1" applyAlignment="1">
      <alignment horizontal="right" vertical="top"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13" xfId="53" applyNumberFormat="1" applyFont="1" applyFill="1" applyBorder="1" applyAlignment="1" applyProtection="1">
      <alignment horizontal="center" vertical="center" wrapText="1"/>
      <protection/>
    </xf>
    <xf numFmtId="49" fontId="3" fillId="33" borderId="13" xfId="53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wrapText="1"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>
      <alignment wrapText="1"/>
    </xf>
    <xf numFmtId="0" fontId="3" fillId="33" borderId="0" xfId="0" applyNumberFormat="1" applyFont="1" applyFill="1" applyAlignment="1">
      <alignment horizontal="right" wrapText="1"/>
    </xf>
    <xf numFmtId="0" fontId="4" fillId="33" borderId="10" xfId="0" applyFont="1" applyFill="1" applyBorder="1" applyAlignment="1">
      <alignment horizontal="left"/>
    </xf>
    <xf numFmtId="0" fontId="3" fillId="0" borderId="0" xfId="62" applyFont="1" applyAlignment="1">
      <alignment horizontal="right" vertical="top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ЧБ" xfId="52"/>
    <cellStyle name="Обычный_ДЧБ_2" xfId="53"/>
    <cellStyle name="Обычный_Лист1" xfId="54"/>
    <cellStyle name="Обычный_Лист1_1" xfId="55"/>
    <cellStyle name="Обычный_Приложение 5  доходов  202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25.8515625" style="0" customWidth="1"/>
    <col min="4" max="4" width="41.421875" style="0" customWidth="1"/>
    <col min="5" max="5" width="25.421875" style="0" customWidth="1"/>
    <col min="8" max="8" width="11.421875" style="0" customWidth="1"/>
  </cols>
  <sheetData>
    <row r="1" spans="3:5" ht="97.5" customHeight="1">
      <c r="C1" s="52" t="s">
        <v>381</v>
      </c>
      <c r="D1" s="52"/>
      <c r="E1" s="52"/>
    </row>
    <row r="2" spans="3:5" ht="11.25" customHeight="1">
      <c r="C2" s="39"/>
      <c r="D2" s="39"/>
      <c r="E2" s="39"/>
    </row>
    <row r="3" spans="1:5" ht="66" customHeight="1">
      <c r="A3" s="54" t="s">
        <v>336</v>
      </c>
      <c r="B3" s="54"/>
      <c r="C3" s="54"/>
      <c r="D3" s="54"/>
      <c r="E3" s="54"/>
    </row>
    <row r="4" spans="1:5" ht="15">
      <c r="A4" s="43"/>
      <c r="B4" s="44"/>
      <c r="C4" s="44"/>
      <c r="D4" s="44"/>
      <c r="E4" s="44"/>
    </row>
    <row r="5" spans="1:5" ht="15">
      <c r="A5" s="43"/>
      <c r="B5" s="55" t="s">
        <v>0</v>
      </c>
      <c r="C5" s="55"/>
      <c r="D5" s="55"/>
      <c r="E5" s="55"/>
    </row>
    <row r="6" spans="1:5" ht="15">
      <c r="A6" s="43"/>
      <c r="B6" s="45"/>
      <c r="C6" s="45"/>
      <c r="D6" s="45"/>
      <c r="E6" s="46" t="s">
        <v>1</v>
      </c>
    </row>
    <row r="7" spans="1:5" ht="14.25">
      <c r="A7" s="56" t="s">
        <v>2</v>
      </c>
      <c r="B7" s="58" t="s">
        <v>3</v>
      </c>
      <c r="C7" s="58" t="s">
        <v>4</v>
      </c>
      <c r="D7" s="58" t="s">
        <v>5</v>
      </c>
      <c r="E7" s="59" t="s">
        <v>6</v>
      </c>
    </row>
    <row r="8" spans="1:5" ht="14.25">
      <c r="A8" s="57"/>
      <c r="B8" s="58"/>
      <c r="C8" s="58"/>
      <c r="D8" s="58"/>
      <c r="E8" s="60"/>
    </row>
    <row r="9" spans="1:5" ht="14.25">
      <c r="A9" s="40">
        <v>1</v>
      </c>
      <c r="B9" s="41" t="s">
        <v>7</v>
      </c>
      <c r="C9" s="41" t="s">
        <v>8</v>
      </c>
      <c r="D9" s="41" t="s">
        <v>9</v>
      </c>
      <c r="E9" s="42">
        <v>5</v>
      </c>
    </row>
    <row r="10" spans="1:5" ht="30.75">
      <c r="A10" s="1">
        <f>A9+1</f>
        <v>2</v>
      </c>
      <c r="B10" s="2" t="s">
        <v>10</v>
      </c>
      <c r="C10" s="2" t="s">
        <v>11</v>
      </c>
      <c r="D10" s="3" t="s">
        <v>12</v>
      </c>
      <c r="E10" s="4">
        <f>E11+E22+E31+E43+E51+E56+E70+E76+E89+E95+E99+E124</f>
        <v>769921.2999999999</v>
      </c>
    </row>
    <row r="11" spans="1:5" ht="15">
      <c r="A11" s="1">
        <f aca="true" t="shared" si="0" ref="A11:A74">A10+1</f>
        <v>3</v>
      </c>
      <c r="B11" s="2" t="s">
        <v>10</v>
      </c>
      <c r="C11" s="2" t="s">
        <v>13</v>
      </c>
      <c r="D11" s="3" t="s">
        <v>14</v>
      </c>
      <c r="E11" s="4">
        <f>E12+E15</f>
        <v>576656.1</v>
      </c>
    </row>
    <row r="12" spans="1:5" ht="15">
      <c r="A12" s="1">
        <f t="shared" si="0"/>
        <v>4</v>
      </c>
      <c r="B12" s="2" t="s">
        <v>10</v>
      </c>
      <c r="C12" s="2" t="s">
        <v>15</v>
      </c>
      <c r="D12" s="3" t="s">
        <v>16</v>
      </c>
      <c r="E12" s="4">
        <f>E14</f>
        <v>341879.6</v>
      </c>
    </row>
    <row r="13" spans="1:5" ht="60">
      <c r="A13" s="1">
        <f t="shared" si="0"/>
        <v>5</v>
      </c>
      <c r="B13" s="5" t="s">
        <v>10</v>
      </c>
      <c r="C13" s="5" t="s">
        <v>17</v>
      </c>
      <c r="D13" s="6" t="s">
        <v>18</v>
      </c>
      <c r="E13" s="4">
        <f>E14</f>
        <v>341879.6</v>
      </c>
    </row>
    <row r="14" spans="1:5" ht="75">
      <c r="A14" s="1">
        <f t="shared" si="0"/>
        <v>6</v>
      </c>
      <c r="B14" s="5" t="s">
        <v>19</v>
      </c>
      <c r="C14" s="5" t="s">
        <v>20</v>
      </c>
      <c r="D14" s="6" t="s">
        <v>21</v>
      </c>
      <c r="E14" s="7">
        <f>356879.6-15000</f>
        <v>341879.6</v>
      </c>
    </row>
    <row r="15" spans="1:5" ht="15">
      <c r="A15" s="1">
        <f t="shared" si="0"/>
        <v>7</v>
      </c>
      <c r="B15" s="2" t="s">
        <v>10</v>
      </c>
      <c r="C15" s="2" t="s">
        <v>22</v>
      </c>
      <c r="D15" s="3" t="s">
        <v>23</v>
      </c>
      <c r="E15" s="4">
        <f>SUM(E16:E21)</f>
        <v>234776.49999999997</v>
      </c>
    </row>
    <row r="16" spans="1:5" ht="120">
      <c r="A16" s="1">
        <f t="shared" si="0"/>
        <v>8</v>
      </c>
      <c r="B16" s="5" t="s">
        <v>19</v>
      </c>
      <c r="C16" s="5" t="s">
        <v>24</v>
      </c>
      <c r="D16" s="8" t="s">
        <v>25</v>
      </c>
      <c r="E16" s="7">
        <v>223470.5</v>
      </c>
    </row>
    <row r="17" spans="1:5" ht="195">
      <c r="A17" s="1">
        <f t="shared" si="0"/>
        <v>9</v>
      </c>
      <c r="B17" s="5" t="s">
        <v>19</v>
      </c>
      <c r="C17" s="5" t="s">
        <v>26</v>
      </c>
      <c r="D17" s="8" t="s">
        <v>27</v>
      </c>
      <c r="E17" s="7">
        <v>431.3</v>
      </c>
    </row>
    <row r="18" spans="1:5" ht="75">
      <c r="A18" s="1">
        <f t="shared" si="0"/>
        <v>10</v>
      </c>
      <c r="B18" s="5" t="s">
        <v>19</v>
      </c>
      <c r="C18" s="5" t="s">
        <v>28</v>
      </c>
      <c r="D18" s="6" t="s">
        <v>29</v>
      </c>
      <c r="E18" s="7">
        <v>3967.8</v>
      </c>
    </row>
    <row r="19" spans="1:5" ht="150">
      <c r="A19" s="1">
        <f t="shared" si="0"/>
        <v>11</v>
      </c>
      <c r="B19" s="5" t="s">
        <v>19</v>
      </c>
      <c r="C19" s="5" t="s">
        <v>30</v>
      </c>
      <c r="D19" s="8" t="s">
        <v>31</v>
      </c>
      <c r="E19" s="7">
        <v>1179</v>
      </c>
    </row>
    <row r="20" spans="1:5" ht="150">
      <c r="A20" s="1">
        <f t="shared" si="0"/>
        <v>12</v>
      </c>
      <c r="B20" s="5" t="s">
        <v>19</v>
      </c>
      <c r="C20" s="5" t="s">
        <v>32</v>
      </c>
      <c r="D20" s="9" t="s">
        <v>33</v>
      </c>
      <c r="E20" s="7">
        <v>5085.3</v>
      </c>
    </row>
    <row r="21" spans="1:5" ht="150">
      <c r="A21" s="1">
        <f t="shared" si="0"/>
        <v>13</v>
      </c>
      <c r="B21" s="5" t="s">
        <v>19</v>
      </c>
      <c r="C21" s="5" t="s">
        <v>34</v>
      </c>
      <c r="D21" s="9" t="s">
        <v>35</v>
      </c>
      <c r="E21" s="7">
        <v>642.6</v>
      </c>
    </row>
    <row r="22" spans="1:5" ht="62.25">
      <c r="A22" s="1">
        <f t="shared" si="0"/>
        <v>14</v>
      </c>
      <c r="B22" s="2" t="s">
        <v>10</v>
      </c>
      <c r="C22" s="2" t="s">
        <v>36</v>
      </c>
      <c r="D22" s="3" t="s">
        <v>37</v>
      </c>
      <c r="E22" s="4">
        <f>E23+E25+E27+E29</f>
        <v>3897.5000000000005</v>
      </c>
    </row>
    <row r="23" spans="1:5" ht="120">
      <c r="A23" s="1">
        <f t="shared" si="0"/>
        <v>15</v>
      </c>
      <c r="B23" s="5" t="s">
        <v>10</v>
      </c>
      <c r="C23" s="5" t="s">
        <v>38</v>
      </c>
      <c r="D23" s="6" t="s">
        <v>39</v>
      </c>
      <c r="E23" s="7">
        <f>E24</f>
        <v>2032.7</v>
      </c>
    </row>
    <row r="24" spans="1:5" ht="195">
      <c r="A24" s="1">
        <f t="shared" si="0"/>
        <v>16</v>
      </c>
      <c r="B24" s="5" t="s">
        <v>19</v>
      </c>
      <c r="C24" s="5" t="s">
        <v>40</v>
      </c>
      <c r="D24" s="8" t="s">
        <v>41</v>
      </c>
      <c r="E24" s="7">
        <v>2032.7</v>
      </c>
    </row>
    <row r="25" spans="1:5" ht="150">
      <c r="A25" s="1">
        <f t="shared" si="0"/>
        <v>17</v>
      </c>
      <c r="B25" s="5" t="s">
        <v>10</v>
      </c>
      <c r="C25" s="5" t="s">
        <v>42</v>
      </c>
      <c r="D25" s="8" t="s">
        <v>43</v>
      </c>
      <c r="E25" s="7">
        <f>E26</f>
        <v>9.7</v>
      </c>
    </row>
    <row r="26" spans="1:5" ht="225">
      <c r="A26" s="1">
        <f t="shared" si="0"/>
        <v>18</v>
      </c>
      <c r="B26" s="5" t="s">
        <v>19</v>
      </c>
      <c r="C26" s="5" t="s">
        <v>44</v>
      </c>
      <c r="D26" s="8" t="s">
        <v>45</v>
      </c>
      <c r="E26" s="7">
        <v>9.7</v>
      </c>
    </row>
    <row r="27" spans="1:5" ht="120">
      <c r="A27" s="1">
        <f t="shared" si="0"/>
        <v>19</v>
      </c>
      <c r="B27" s="5" t="s">
        <v>10</v>
      </c>
      <c r="C27" s="5" t="s">
        <v>46</v>
      </c>
      <c r="D27" s="8" t="s">
        <v>47</v>
      </c>
      <c r="E27" s="7">
        <f>E28</f>
        <v>2107.7</v>
      </c>
    </row>
    <row r="28" spans="1:5" ht="195">
      <c r="A28" s="1">
        <f t="shared" si="0"/>
        <v>20</v>
      </c>
      <c r="B28" s="5" t="s">
        <v>19</v>
      </c>
      <c r="C28" s="5" t="s">
        <v>48</v>
      </c>
      <c r="D28" s="8" t="s">
        <v>49</v>
      </c>
      <c r="E28" s="7">
        <v>2107.7</v>
      </c>
    </row>
    <row r="29" spans="1:5" ht="120">
      <c r="A29" s="1">
        <f t="shared" si="0"/>
        <v>21</v>
      </c>
      <c r="B29" s="5" t="s">
        <v>10</v>
      </c>
      <c r="C29" s="5" t="s">
        <v>50</v>
      </c>
      <c r="D29" s="8" t="s">
        <v>51</v>
      </c>
      <c r="E29" s="7">
        <f>E30</f>
        <v>-252.6</v>
      </c>
    </row>
    <row r="30" spans="1:5" ht="195">
      <c r="A30" s="1">
        <f t="shared" si="0"/>
        <v>22</v>
      </c>
      <c r="B30" s="5" t="s">
        <v>19</v>
      </c>
      <c r="C30" s="5" t="s">
        <v>52</v>
      </c>
      <c r="D30" s="8" t="s">
        <v>53</v>
      </c>
      <c r="E30" s="7">
        <v>-252.6</v>
      </c>
    </row>
    <row r="31" spans="1:5" ht="15">
      <c r="A31" s="1">
        <f t="shared" si="0"/>
        <v>23</v>
      </c>
      <c r="B31" s="5" t="s">
        <v>10</v>
      </c>
      <c r="C31" s="2" t="s">
        <v>54</v>
      </c>
      <c r="D31" s="3" t="s">
        <v>55</v>
      </c>
      <c r="E31" s="4">
        <f>E32+E37+E41+E39</f>
        <v>63639.799999999996</v>
      </c>
    </row>
    <row r="32" spans="1:5" ht="45">
      <c r="A32" s="1">
        <f t="shared" si="0"/>
        <v>24</v>
      </c>
      <c r="B32" s="5" t="s">
        <v>10</v>
      </c>
      <c r="C32" s="5" t="s">
        <v>56</v>
      </c>
      <c r="D32" s="6" t="s">
        <v>57</v>
      </c>
      <c r="E32" s="7">
        <f>E33+E35</f>
        <v>56529.6</v>
      </c>
    </row>
    <row r="33" spans="1:5" ht="60">
      <c r="A33" s="1">
        <f t="shared" si="0"/>
        <v>25</v>
      </c>
      <c r="B33" s="5" t="s">
        <v>10</v>
      </c>
      <c r="C33" s="5" t="s">
        <v>58</v>
      </c>
      <c r="D33" s="6" t="s">
        <v>59</v>
      </c>
      <c r="E33" s="7">
        <f>E34</f>
        <v>42693.5</v>
      </c>
    </row>
    <row r="34" spans="1:5" ht="60">
      <c r="A34" s="1">
        <f t="shared" si="0"/>
        <v>26</v>
      </c>
      <c r="B34" s="5" t="s">
        <v>19</v>
      </c>
      <c r="C34" s="5" t="s">
        <v>60</v>
      </c>
      <c r="D34" s="6" t="s">
        <v>59</v>
      </c>
      <c r="E34" s="7">
        <v>42693.5</v>
      </c>
    </row>
    <row r="35" spans="1:5" ht="75">
      <c r="A35" s="1">
        <f t="shared" si="0"/>
        <v>27</v>
      </c>
      <c r="B35" s="5" t="s">
        <v>10</v>
      </c>
      <c r="C35" s="5" t="s">
        <v>61</v>
      </c>
      <c r="D35" s="6" t="s">
        <v>62</v>
      </c>
      <c r="E35" s="7">
        <f>E36</f>
        <v>13836.1</v>
      </c>
    </row>
    <row r="36" spans="1:5" ht="105">
      <c r="A36" s="1">
        <f t="shared" si="0"/>
        <v>28</v>
      </c>
      <c r="B36" s="5" t="s">
        <v>19</v>
      </c>
      <c r="C36" s="5" t="s">
        <v>63</v>
      </c>
      <c r="D36" s="6" t="s">
        <v>64</v>
      </c>
      <c r="E36" s="7">
        <v>13836.1</v>
      </c>
    </row>
    <row r="37" spans="1:5" ht="30">
      <c r="A37" s="1">
        <f t="shared" si="0"/>
        <v>29</v>
      </c>
      <c r="B37" s="5" t="s">
        <v>10</v>
      </c>
      <c r="C37" s="5" t="s">
        <v>65</v>
      </c>
      <c r="D37" s="6" t="s">
        <v>66</v>
      </c>
      <c r="E37" s="7">
        <f>E38</f>
        <v>50.6</v>
      </c>
    </row>
    <row r="38" spans="1:5" ht="30">
      <c r="A38" s="1">
        <f t="shared" si="0"/>
        <v>30</v>
      </c>
      <c r="B38" s="5" t="s">
        <v>19</v>
      </c>
      <c r="C38" s="5" t="s">
        <v>67</v>
      </c>
      <c r="D38" s="6" t="s">
        <v>66</v>
      </c>
      <c r="E38" s="7">
        <v>50.6</v>
      </c>
    </row>
    <row r="39" spans="1:5" ht="15">
      <c r="A39" s="1">
        <f t="shared" si="0"/>
        <v>31</v>
      </c>
      <c r="B39" s="5" t="s">
        <v>10</v>
      </c>
      <c r="C39" s="5" t="s">
        <v>68</v>
      </c>
      <c r="D39" s="6" t="s">
        <v>69</v>
      </c>
      <c r="E39" s="7">
        <f>E40</f>
        <v>3</v>
      </c>
    </row>
    <row r="40" spans="1:5" ht="15">
      <c r="A40" s="1">
        <f t="shared" si="0"/>
        <v>32</v>
      </c>
      <c r="B40" s="5" t="s">
        <v>19</v>
      </c>
      <c r="C40" s="5" t="s">
        <v>68</v>
      </c>
      <c r="D40" s="6" t="s">
        <v>69</v>
      </c>
      <c r="E40" s="7">
        <v>3</v>
      </c>
    </row>
    <row r="41" spans="1:5" ht="45">
      <c r="A41" s="1">
        <f t="shared" si="0"/>
        <v>33</v>
      </c>
      <c r="B41" s="5" t="s">
        <v>10</v>
      </c>
      <c r="C41" s="5" t="s">
        <v>70</v>
      </c>
      <c r="D41" s="6" t="s">
        <v>71</v>
      </c>
      <c r="E41" s="7">
        <f>E42</f>
        <v>7056.6</v>
      </c>
    </row>
    <row r="42" spans="1:5" ht="60">
      <c r="A42" s="1">
        <f t="shared" si="0"/>
        <v>34</v>
      </c>
      <c r="B42" s="5" t="s">
        <v>19</v>
      </c>
      <c r="C42" s="5" t="s">
        <v>72</v>
      </c>
      <c r="D42" s="6" t="s">
        <v>73</v>
      </c>
      <c r="E42" s="7">
        <v>7056.6</v>
      </c>
    </row>
    <row r="43" spans="1:5" ht="15">
      <c r="A43" s="1">
        <f t="shared" si="0"/>
        <v>35</v>
      </c>
      <c r="B43" s="5" t="s">
        <v>10</v>
      </c>
      <c r="C43" s="2" t="s">
        <v>74</v>
      </c>
      <c r="D43" s="3" t="s">
        <v>75</v>
      </c>
      <c r="E43" s="4">
        <f>E44+E46</f>
        <v>45110.7</v>
      </c>
    </row>
    <row r="44" spans="1:5" ht="15">
      <c r="A44" s="1">
        <f t="shared" si="0"/>
        <v>36</v>
      </c>
      <c r="B44" s="5" t="s">
        <v>10</v>
      </c>
      <c r="C44" s="5" t="s">
        <v>76</v>
      </c>
      <c r="D44" s="6" t="s">
        <v>77</v>
      </c>
      <c r="E44" s="7">
        <f>E45</f>
        <v>10864.8</v>
      </c>
    </row>
    <row r="45" spans="1:5" ht="75">
      <c r="A45" s="1">
        <f t="shared" si="0"/>
        <v>37</v>
      </c>
      <c r="B45" s="5" t="s">
        <v>19</v>
      </c>
      <c r="C45" s="5" t="s">
        <v>78</v>
      </c>
      <c r="D45" s="6" t="s">
        <v>79</v>
      </c>
      <c r="E45" s="7">
        <v>10864.8</v>
      </c>
    </row>
    <row r="46" spans="1:5" ht="15">
      <c r="A46" s="1">
        <f t="shared" si="0"/>
        <v>38</v>
      </c>
      <c r="B46" s="5" t="s">
        <v>10</v>
      </c>
      <c r="C46" s="5" t="s">
        <v>80</v>
      </c>
      <c r="D46" s="6" t="s">
        <v>81</v>
      </c>
      <c r="E46" s="7">
        <f>E47+E49</f>
        <v>34245.9</v>
      </c>
    </row>
    <row r="47" spans="1:5" ht="15">
      <c r="A47" s="1">
        <f t="shared" si="0"/>
        <v>39</v>
      </c>
      <c r="B47" s="5" t="s">
        <v>10</v>
      </c>
      <c r="C47" s="5" t="s">
        <v>82</v>
      </c>
      <c r="D47" s="6" t="s">
        <v>83</v>
      </c>
      <c r="E47" s="7">
        <f>E48</f>
        <v>23761.4</v>
      </c>
    </row>
    <row r="48" spans="1:5" ht="60">
      <c r="A48" s="1">
        <f t="shared" si="0"/>
        <v>40</v>
      </c>
      <c r="B48" s="5" t="s">
        <v>19</v>
      </c>
      <c r="C48" s="5" t="s">
        <v>84</v>
      </c>
      <c r="D48" s="6" t="s">
        <v>85</v>
      </c>
      <c r="E48" s="7">
        <v>23761.4</v>
      </c>
    </row>
    <row r="49" spans="1:5" ht="15">
      <c r="A49" s="1">
        <f t="shared" si="0"/>
        <v>41</v>
      </c>
      <c r="B49" s="5" t="s">
        <v>10</v>
      </c>
      <c r="C49" s="5" t="s">
        <v>86</v>
      </c>
      <c r="D49" s="6" t="s">
        <v>87</v>
      </c>
      <c r="E49" s="7">
        <f>E50</f>
        <v>10484.5</v>
      </c>
    </row>
    <row r="50" spans="1:5" ht="60">
      <c r="A50" s="1">
        <f t="shared" si="0"/>
        <v>42</v>
      </c>
      <c r="B50" s="5" t="s">
        <v>19</v>
      </c>
      <c r="C50" s="5" t="s">
        <v>88</v>
      </c>
      <c r="D50" s="6" t="s">
        <v>89</v>
      </c>
      <c r="E50" s="7">
        <v>10484.5</v>
      </c>
    </row>
    <row r="51" spans="1:5" ht="15">
      <c r="A51" s="1">
        <f t="shared" si="0"/>
        <v>43</v>
      </c>
      <c r="B51" s="5" t="s">
        <v>10</v>
      </c>
      <c r="C51" s="2" t="s">
        <v>90</v>
      </c>
      <c r="D51" s="3" t="s">
        <v>91</v>
      </c>
      <c r="E51" s="4">
        <f>E52+E54</f>
        <v>7754.2</v>
      </c>
    </row>
    <row r="52" spans="1:5" ht="45">
      <c r="A52" s="1">
        <f t="shared" si="0"/>
        <v>44</v>
      </c>
      <c r="B52" s="5" t="s">
        <v>10</v>
      </c>
      <c r="C52" s="5" t="s">
        <v>92</v>
      </c>
      <c r="D52" s="6" t="s">
        <v>93</v>
      </c>
      <c r="E52" s="7">
        <f>E53</f>
        <v>7749.2</v>
      </c>
    </row>
    <row r="53" spans="1:5" ht="75">
      <c r="A53" s="1">
        <f t="shared" si="0"/>
        <v>45</v>
      </c>
      <c r="B53" s="5" t="s">
        <v>19</v>
      </c>
      <c r="C53" s="5" t="s">
        <v>94</v>
      </c>
      <c r="D53" s="6" t="s">
        <v>95</v>
      </c>
      <c r="E53" s="7">
        <v>7749.2</v>
      </c>
    </row>
    <row r="54" spans="1:5" ht="60">
      <c r="A54" s="1">
        <f t="shared" si="0"/>
        <v>46</v>
      </c>
      <c r="B54" s="5" t="s">
        <v>10</v>
      </c>
      <c r="C54" s="5" t="s">
        <v>96</v>
      </c>
      <c r="D54" s="6" t="s">
        <v>97</v>
      </c>
      <c r="E54" s="7">
        <f>E55</f>
        <v>5</v>
      </c>
    </row>
    <row r="55" spans="1:5" ht="45">
      <c r="A55" s="1">
        <f t="shared" si="0"/>
        <v>47</v>
      </c>
      <c r="B55" s="5" t="s">
        <v>98</v>
      </c>
      <c r="C55" s="5" t="s">
        <v>99</v>
      </c>
      <c r="D55" s="6" t="s">
        <v>100</v>
      </c>
      <c r="E55" s="7">
        <v>5</v>
      </c>
    </row>
    <row r="56" spans="1:5" ht="78">
      <c r="A56" s="1">
        <f t="shared" si="0"/>
        <v>48</v>
      </c>
      <c r="B56" s="2" t="s">
        <v>10</v>
      </c>
      <c r="C56" s="2" t="s">
        <v>101</v>
      </c>
      <c r="D56" s="3" t="s">
        <v>102</v>
      </c>
      <c r="E56" s="4">
        <f>E57+E61+E63</f>
        <v>63025.3</v>
      </c>
    </row>
    <row r="57" spans="1:5" ht="150">
      <c r="A57" s="1">
        <f t="shared" si="0"/>
        <v>49</v>
      </c>
      <c r="B57" s="5" t="s">
        <v>10</v>
      </c>
      <c r="C57" s="5" t="s">
        <v>103</v>
      </c>
      <c r="D57" s="9" t="s">
        <v>104</v>
      </c>
      <c r="E57" s="7">
        <f>E58+E59+E60</f>
        <v>59713</v>
      </c>
    </row>
    <row r="58" spans="1:5" ht="135">
      <c r="A58" s="1">
        <f t="shared" si="0"/>
        <v>50</v>
      </c>
      <c r="B58" s="5" t="s">
        <v>98</v>
      </c>
      <c r="C58" s="5" t="s">
        <v>105</v>
      </c>
      <c r="D58" s="8" t="s">
        <v>106</v>
      </c>
      <c r="E58" s="7">
        <v>2109.8</v>
      </c>
    </row>
    <row r="59" spans="1:5" ht="120">
      <c r="A59" s="1">
        <f t="shared" si="0"/>
        <v>51</v>
      </c>
      <c r="B59" s="5" t="s">
        <v>98</v>
      </c>
      <c r="C59" s="5" t="s">
        <v>107</v>
      </c>
      <c r="D59" s="6" t="s">
        <v>108</v>
      </c>
      <c r="E59" s="7">
        <v>56532.6</v>
      </c>
    </row>
    <row r="60" spans="1:5" ht="60">
      <c r="A60" s="1">
        <f t="shared" si="0"/>
        <v>52</v>
      </c>
      <c r="B60" s="5" t="s">
        <v>98</v>
      </c>
      <c r="C60" s="5" t="s">
        <v>109</v>
      </c>
      <c r="D60" s="6" t="s">
        <v>110</v>
      </c>
      <c r="E60" s="7">
        <v>1070.6</v>
      </c>
    </row>
    <row r="61" spans="1:5" ht="45">
      <c r="A61" s="1">
        <f t="shared" si="0"/>
        <v>53</v>
      </c>
      <c r="B61" s="5" t="s">
        <v>10</v>
      </c>
      <c r="C61" s="5" t="s">
        <v>111</v>
      </c>
      <c r="D61" s="6" t="s">
        <v>112</v>
      </c>
      <c r="E61" s="7">
        <f>E62</f>
        <v>500</v>
      </c>
    </row>
    <row r="62" spans="1:5" ht="90">
      <c r="A62" s="1">
        <f t="shared" si="0"/>
        <v>54</v>
      </c>
      <c r="B62" s="5" t="s">
        <v>98</v>
      </c>
      <c r="C62" s="5" t="s">
        <v>113</v>
      </c>
      <c r="D62" s="6" t="s">
        <v>114</v>
      </c>
      <c r="E62" s="7">
        <v>500</v>
      </c>
    </row>
    <row r="63" spans="1:5" ht="135">
      <c r="A63" s="1">
        <f t="shared" si="0"/>
        <v>55</v>
      </c>
      <c r="B63" s="5" t="s">
        <v>10</v>
      </c>
      <c r="C63" s="5" t="s">
        <v>115</v>
      </c>
      <c r="D63" s="9" t="s">
        <v>116</v>
      </c>
      <c r="E63" s="7">
        <f>E64+E67</f>
        <v>2812.3</v>
      </c>
    </row>
    <row r="64" spans="1:5" ht="120">
      <c r="A64" s="1">
        <f t="shared" si="0"/>
        <v>56</v>
      </c>
      <c r="B64" s="5" t="s">
        <v>10</v>
      </c>
      <c r="C64" s="5" t="s">
        <v>117</v>
      </c>
      <c r="D64" s="6" t="s">
        <v>118</v>
      </c>
      <c r="E64" s="7">
        <f>E65+E66</f>
        <v>1610.3000000000002</v>
      </c>
    </row>
    <row r="65" spans="1:5" ht="120">
      <c r="A65" s="1">
        <f t="shared" si="0"/>
        <v>57</v>
      </c>
      <c r="B65" s="5" t="s">
        <v>98</v>
      </c>
      <c r="C65" s="5" t="s">
        <v>119</v>
      </c>
      <c r="D65" s="6" t="s">
        <v>118</v>
      </c>
      <c r="E65" s="7">
        <v>44.9</v>
      </c>
    </row>
    <row r="66" spans="1:5" ht="120">
      <c r="A66" s="1">
        <f t="shared" si="0"/>
        <v>58</v>
      </c>
      <c r="B66" s="5" t="s">
        <v>120</v>
      </c>
      <c r="C66" s="5" t="s">
        <v>119</v>
      </c>
      <c r="D66" s="6" t="s">
        <v>118</v>
      </c>
      <c r="E66" s="7">
        <v>1565.4</v>
      </c>
    </row>
    <row r="67" spans="1:5" ht="180">
      <c r="A67" s="1">
        <f t="shared" si="0"/>
        <v>59</v>
      </c>
      <c r="B67" s="5" t="s">
        <v>10</v>
      </c>
      <c r="C67" s="5" t="s">
        <v>121</v>
      </c>
      <c r="D67" s="9" t="s">
        <v>122</v>
      </c>
      <c r="E67" s="7">
        <f>E68+E69</f>
        <v>1202</v>
      </c>
    </row>
    <row r="68" spans="1:5" ht="165">
      <c r="A68" s="1">
        <f t="shared" si="0"/>
        <v>60</v>
      </c>
      <c r="B68" s="5" t="s">
        <v>98</v>
      </c>
      <c r="C68" s="5" t="s">
        <v>123</v>
      </c>
      <c r="D68" s="8" t="s">
        <v>124</v>
      </c>
      <c r="E68" s="7">
        <v>810.1</v>
      </c>
    </row>
    <row r="69" spans="1:5" ht="180">
      <c r="A69" s="1">
        <f t="shared" si="0"/>
        <v>61</v>
      </c>
      <c r="B69" s="5" t="s">
        <v>98</v>
      </c>
      <c r="C69" s="5" t="s">
        <v>125</v>
      </c>
      <c r="D69" s="8" t="s">
        <v>126</v>
      </c>
      <c r="E69" s="7">
        <v>391.9</v>
      </c>
    </row>
    <row r="70" spans="1:5" ht="30.75">
      <c r="A70" s="1">
        <f t="shared" si="0"/>
        <v>62</v>
      </c>
      <c r="B70" s="2" t="s">
        <v>10</v>
      </c>
      <c r="C70" s="2" t="s">
        <v>127</v>
      </c>
      <c r="D70" s="3" t="s">
        <v>128</v>
      </c>
      <c r="E70" s="4">
        <f>E71</f>
        <v>184.1</v>
      </c>
    </row>
    <row r="71" spans="1:5" ht="30">
      <c r="A71" s="1">
        <f t="shared" si="0"/>
        <v>63</v>
      </c>
      <c r="B71" s="5" t="s">
        <v>10</v>
      </c>
      <c r="C71" s="5" t="s">
        <v>129</v>
      </c>
      <c r="D71" s="6" t="s">
        <v>130</v>
      </c>
      <c r="E71" s="7">
        <f>E72+E73+E74</f>
        <v>184.1</v>
      </c>
    </row>
    <row r="72" spans="1:5" ht="45">
      <c r="A72" s="1">
        <f t="shared" si="0"/>
        <v>64</v>
      </c>
      <c r="B72" s="5" t="s">
        <v>131</v>
      </c>
      <c r="C72" s="5" t="s">
        <v>132</v>
      </c>
      <c r="D72" s="6" t="s">
        <v>133</v>
      </c>
      <c r="E72" s="7">
        <v>36</v>
      </c>
    </row>
    <row r="73" spans="1:5" ht="30">
      <c r="A73" s="1">
        <f t="shared" si="0"/>
        <v>65</v>
      </c>
      <c r="B73" s="5" t="s">
        <v>131</v>
      </c>
      <c r="C73" s="5" t="s">
        <v>134</v>
      </c>
      <c r="D73" s="6" t="s">
        <v>135</v>
      </c>
      <c r="E73" s="7">
        <v>50</v>
      </c>
    </row>
    <row r="74" spans="1:5" ht="30">
      <c r="A74" s="1">
        <f t="shared" si="0"/>
        <v>66</v>
      </c>
      <c r="B74" s="5" t="s">
        <v>10</v>
      </c>
      <c r="C74" s="5" t="s">
        <v>136</v>
      </c>
      <c r="D74" s="6" t="s">
        <v>137</v>
      </c>
      <c r="E74" s="7">
        <f>E75</f>
        <v>98.1</v>
      </c>
    </row>
    <row r="75" spans="1:5" ht="30">
      <c r="A75" s="1">
        <f aca="true" t="shared" si="1" ref="A75:A138">A74+1</f>
        <v>67</v>
      </c>
      <c r="B75" s="5" t="s">
        <v>131</v>
      </c>
      <c r="C75" s="5" t="s">
        <v>138</v>
      </c>
      <c r="D75" s="6" t="s">
        <v>139</v>
      </c>
      <c r="E75" s="7">
        <v>98.1</v>
      </c>
    </row>
    <row r="76" spans="1:5" ht="46.5">
      <c r="A76" s="1">
        <f t="shared" si="1"/>
        <v>68</v>
      </c>
      <c r="B76" s="2" t="s">
        <v>10</v>
      </c>
      <c r="C76" s="2" t="s">
        <v>140</v>
      </c>
      <c r="D76" s="3" t="s">
        <v>141</v>
      </c>
      <c r="E76" s="4">
        <f>E77+E80</f>
        <v>6061.6</v>
      </c>
    </row>
    <row r="77" spans="1:5" ht="30">
      <c r="A77" s="1">
        <f t="shared" si="1"/>
        <v>69</v>
      </c>
      <c r="B77" s="5" t="s">
        <v>10</v>
      </c>
      <c r="C77" s="5" t="s">
        <v>142</v>
      </c>
      <c r="D77" s="6" t="s">
        <v>143</v>
      </c>
      <c r="E77" s="7">
        <f>E78</f>
        <v>771.3</v>
      </c>
    </row>
    <row r="78" spans="1:5" ht="30">
      <c r="A78" s="1">
        <f t="shared" si="1"/>
        <v>70</v>
      </c>
      <c r="B78" s="5" t="s">
        <v>10</v>
      </c>
      <c r="C78" s="5" t="s">
        <v>144</v>
      </c>
      <c r="D78" s="6" t="s">
        <v>145</v>
      </c>
      <c r="E78" s="7">
        <f>E79</f>
        <v>771.3</v>
      </c>
    </row>
    <row r="79" spans="1:5" ht="45">
      <c r="A79" s="1">
        <f t="shared" si="1"/>
        <v>71</v>
      </c>
      <c r="B79" s="5" t="s">
        <v>146</v>
      </c>
      <c r="C79" s="5" t="s">
        <v>147</v>
      </c>
      <c r="D79" s="6" t="s">
        <v>148</v>
      </c>
      <c r="E79" s="7">
        <v>771.3</v>
      </c>
    </row>
    <row r="80" spans="1:5" ht="30">
      <c r="A80" s="1">
        <f t="shared" si="1"/>
        <v>72</v>
      </c>
      <c r="B80" s="5" t="s">
        <v>10</v>
      </c>
      <c r="C80" s="5" t="s">
        <v>149</v>
      </c>
      <c r="D80" s="6" t="s">
        <v>150</v>
      </c>
      <c r="E80" s="7">
        <f>E81+E85</f>
        <v>5290.3</v>
      </c>
    </row>
    <row r="81" spans="1:5" ht="45">
      <c r="A81" s="1">
        <f t="shared" si="1"/>
        <v>73</v>
      </c>
      <c r="B81" s="5" t="s">
        <v>10</v>
      </c>
      <c r="C81" s="5" t="s">
        <v>151</v>
      </c>
      <c r="D81" s="6" t="s">
        <v>152</v>
      </c>
      <c r="E81" s="7">
        <f>E82</f>
        <v>4951.2</v>
      </c>
    </row>
    <row r="82" spans="1:5" ht="60">
      <c r="A82" s="1">
        <f t="shared" si="1"/>
        <v>74</v>
      </c>
      <c r="B82" s="5" t="s">
        <v>10</v>
      </c>
      <c r="C82" s="5" t="s">
        <v>153</v>
      </c>
      <c r="D82" s="6" t="s">
        <v>154</v>
      </c>
      <c r="E82" s="7">
        <f>E83+E84</f>
        <v>4951.2</v>
      </c>
    </row>
    <row r="83" spans="1:5" ht="90">
      <c r="A83" s="1">
        <f t="shared" si="1"/>
        <v>75</v>
      </c>
      <c r="B83" s="5" t="s">
        <v>98</v>
      </c>
      <c r="C83" s="5" t="s">
        <v>155</v>
      </c>
      <c r="D83" s="9" t="s">
        <v>156</v>
      </c>
      <c r="E83" s="7">
        <v>4888.9</v>
      </c>
    </row>
    <row r="84" spans="1:5" ht="90">
      <c r="A84" s="1">
        <f t="shared" si="1"/>
        <v>76</v>
      </c>
      <c r="B84" s="5" t="s">
        <v>146</v>
      </c>
      <c r="C84" s="5" t="s">
        <v>155</v>
      </c>
      <c r="D84" s="9" t="s">
        <v>156</v>
      </c>
      <c r="E84" s="7">
        <v>62.3</v>
      </c>
    </row>
    <row r="85" spans="1:5" ht="30">
      <c r="A85" s="1">
        <f t="shared" si="1"/>
        <v>77</v>
      </c>
      <c r="B85" s="5" t="s">
        <v>10</v>
      </c>
      <c r="C85" s="5" t="s">
        <v>157</v>
      </c>
      <c r="D85" s="10" t="s">
        <v>158</v>
      </c>
      <c r="E85" s="7">
        <f>E86</f>
        <v>339.1</v>
      </c>
    </row>
    <row r="86" spans="1:5" ht="30">
      <c r="A86" s="1">
        <f t="shared" si="1"/>
        <v>78</v>
      </c>
      <c r="B86" s="5" t="s">
        <v>10</v>
      </c>
      <c r="C86" s="5" t="s">
        <v>159</v>
      </c>
      <c r="D86" s="11" t="s">
        <v>160</v>
      </c>
      <c r="E86" s="7">
        <f>E87+E88</f>
        <v>339.1</v>
      </c>
    </row>
    <row r="87" spans="1:5" ht="60">
      <c r="A87" s="1">
        <f t="shared" si="1"/>
        <v>79</v>
      </c>
      <c r="B87" s="5" t="s">
        <v>98</v>
      </c>
      <c r="C87" s="5" t="s">
        <v>161</v>
      </c>
      <c r="D87" s="12" t="s">
        <v>162</v>
      </c>
      <c r="E87" s="7">
        <v>189.1</v>
      </c>
    </row>
    <row r="88" spans="1:5" ht="75">
      <c r="A88" s="1">
        <f t="shared" si="1"/>
        <v>80</v>
      </c>
      <c r="B88" s="5" t="s">
        <v>120</v>
      </c>
      <c r="C88" s="5" t="s">
        <v>351</v>
      </c>
      <c r="D88" s="16" t="s">
        <v>352</v>
      </c>
      <c r="E88" s="7">
        <v>150</v>
      </c>
    </row>
    <row r="89" spans="1:5" ht="46.5">
      <c r="A89" s="1">
        <f t="shared" si="1"/>
        <v>81</v>
      </c>
      <c r="B89" s="5" t="s">
        <v>10</v>
      </c>
      <c r="C89" s="2" t="s">
        <v>163</v>
      </c>
      <c r="D89" s="3" t="s">
        <v>164</v>
      </c>
      <c r="E89" s="4">
        <f>E90</f>
        <v>2500</v>
      </c>
    </row>
    <row r="90" spans="1:5" ht="62.25">
      <c r="A90" s="1">
        <f t="shared" si="1"/>
        <v>82</v>
      </c>
      <c r="B90" s="5" t="s">
        <v>10</v>
      </c>
      <c r="C90" s="5" t="s">
        <v>165</v>
      </c>
      <c r="D90" s="3" t="s">
        <v>166</v>
      </c>
      <c r="E90" s="7">
        <f>E91+E93</f>
        <v>2500</v>
      </c>
    </row>
    <row r="91" spans="1:5" ht="75">
      <c r="A91" s="1">
        <f t="shared" si="1"/>
        <v>83</v>
      </c>
      <c r="B91" s="5" t="s">
        <v>10</v>
      </c>
      <c r="C91" s="5" t="s">
        <v>167</v>
      </c>
      <c r="D91" s="13" t="s">
        <v>168</v>
      </c>
      <c r="E91" s="7">
        <f>E92</f>
        <v>700</v>
      </c>
    </row>
    <row r="92" spans="1:5" ht="75">
      <c r="A92" s="1">
        <f t="shared" si="1"/>
        <v>84</v>
      </c>
      <c r="B92" s="5" t="s">
        <v>98</v>
      </c>
      <c r="C92" s="5" t="s">
        <v>167</v>
      </c>
      <c r="D92" s="6" t="s">
        <v>168</v>
      </c>
      <c r="E92" s="7">
        <v>700</v>
      </c>
    </row>
    <row r="93" spans="1:5" ht="90">
      <c r="A93" s="1">
        <f t="shared" si="1"/>
        <v>85</v>
      </c>
      <c r="B93" s="5" t="s">
        <v>10</v>
      </c>
      <c r="C93" s="5" t="s">
        <v>169</v>
      </c>
      <c r="D93" s="13" t="s">
        <v>170</v>
      </c>
      <c r="E93" s="7">
        <f>E94</f>
        <v>1800</v>
      </c>
    </row>
    <row r="94" spans="1:5" ht="90">
      <c r="A94" s="1">
        <f t="shared" si="1"/>
        <v>86</v>
      </c>
      <c r="B94" s="5" t="s">
        <v>98</v>
      </c>
      <c r="C94" s="5" t="s">
        <v>169</v>
      </c>
      <c r="D94" s="6" t="s">
        <v>170</v>
      </c>
      <c r="E94" s="7">
        <v>1800</v>
      </c>
    </row>
    <row r="95" spans="1:5" ht="30.75">
      <c r="A95" s="1">
        <f t="shared" si="1"/>
        <v>87</v>
      </c>
      <c r="B95" s="2" t="s">
        <v>10</v>
      </c>
      <c r="C95" s="2" t="s">
        <v>171</v>
      </c>
      <c r="D95" s="3" t="s">
        <v>172</v>
      </c>
      <c r="E95" s="4">
        <f>E96</f>
        <v>315</v>
      </c>
    </row>
    <row r="96" spans="1:5" ht="60">
      <c r="A96" s="1">
        <f t="shared" si="1"/>
        <v>88</v>
      </c>
      <c r="B96" s="5" t="s">
        <v>10</v>
      </c>
      <c r="C96" s="5" t="s">
        <v>173</v>
      </c>
      <c r="D96" s="6" t="s">
        <v>174</v>
      </c>
      <c r="E96" s="7">
        <f>SUM(E97:E98)</f>
        <v>315</v>
      </c>
    </row>
    <row r="97" spans="1:5" ht="60">
      <c r="A97" s="1">
        <f t="shared" si="1"/>
        <v>89</v>
      </c>
      <c r="B97" s="5" t="s">
        <v>98</v>
      </c>
      <c r="C97" s="5" t="s">
        <v>175</v>
      </c>
      <c r="D97" s="6" t="s">
        <v>176</v>
      </c>
      <c r="E97" s="7">
        <v>105</v>
      </c>
    </row>
    <row r="98" spans="1:5" ht="60">
      <c r="A98" s="1">
        <f t="shared" si="1"/>
        <v>90</v>
      </c>
      <c r="B98" s="5" t="s">
        <v>120</v>
      </c>
      <c r="C98" s="5" t="s">
        <v>175</v>
      </c>
      <c r="D98" s="6" t="s">
        <v>176</v>
      </c>
      <c r="E98" s="7">
        <v>210</v>
      </c>
    </row>
    <row r="99" spans="1:5" ht="30.75">
      <c r="A99" s="1">
        <f t="shared" si="1"/>
        <v>91</v>
      </c>
      <c r="B99" s="2" t="s">
        <v>10</v>
      </c>
      <c r="C99" s="2" t="s">
        <v>177</v>
      </c>
      <c r="D99" s="3" t="s">
        <v>178</v>
      </c>
      <c r="E99" s="4">
        <f>E100+E118+E116</f>
        <v>677</v>
      </c>
    </row>
    <row r="100" spans="1:5" ht="60">
      <c r="A100" s="1">
        <f t="shared" si="1"/>
        <v>92</v>
      </c>
      <c r="B100" s="5" t="s">
        <v>10</v>
      </c>
      <c r="C100" s="5" t="s">
        <v>179</v>
      </c>
      <c r="D100" s="6" t="s">
        <v>180</v>
      </c>
      <c r="E100" s="7">
        <f>SUM(E101:E115)</f>
        <v>525</v>
      </c>
    </row>
    <row r="101" spans="1:5" ht="135">
      <c r="A101" s="1">
        <f t="shared" si="1"/>
        <v>93</v>
      </c>
      <c r="B101" s="5" t="s">
        <v>181</v>
      </c>
      <c r="C101" s="5" t="s">
        <v>182</v>
      </c>
      <c r="D101" s="8" t="s">
        <v>183</v>
      </c>
      <c r="E101" s="7">
        <v>5</v>
      </c>
    </row>
    <row r="102" spans="1:5" ht="135">
      <c r="A102" s="1">
        <f t="shared" si="1"/>
        <v>94</v>
      </c>
      <c r="B102" s="5" t="s">
        <v>184</v>
      </c>
      <c r="C102" s="5" t="s">
        <v>182</v>
      </c>
      <c r="D102" s="8" t="s">
        <v>183</v>
      </c>
      <c r="E102" s="7">
        <v>35</v>
      </c>
    </row>
    <row r="103" spans="1:5" ht="195">
      <c r="A103" s="1">
        <f t="shared" si="1"/>
        <v>95</v>
      </c>
      <c r="B103" s="5" t="s">
        <v>181</v>
      </c>
      <c r="C103" s="5" t="s">
        <v>185</v>
      </c>
      <c r="D103" s="8" t="s">
        <v>186</v>
      </c>
      <c r="E103" s="7">
        <v>10</v>
      </c>
    </row>
    <row r="104" spans="1:5" ht="195">
      <c r="A104" s="1">
        <f t="shared" si="1"/>
        <v>96</v>
      </c>
      <c r="B104" s="5" t="s">
        <v>184</v>
      </c>
      <c r="C104" s="5" t="s">
        <v>185</v>
      </c>
      <c r="D104" s="8" t="s">
        <v>186</v>
      </c>
      <c r="E104" s="7">
        <v>110</v>
      </c>
    </row>
    <row r="105" spans="1:5" ht="135">
      <c r="A105" s="1">
        <f t="shared" si="1"/>
        <v>97</v>
      </c>
      <c r="B105" s="5" t="s">
        <v>181</v>
      </c>
      <c r="C105" s="5" t="s">
        <v>187</v>
      </c>
      <c r="D105" s="8" t="s">
        <v>188</v>
      </c>
      <c r="E105" s="7">
        <v>3</v>
      </c>
    </row>
    <row r="106" spans="1:5" ht="135">
      <c r="A106" s="1">
        <f t="shared" si="1"/>
        <v>98</v>
      </c>
      <c r="B106" s="5" t="s">
        <v>184</v>
      </c>
      <c r="C106" s="5" t="s">
        <v>187</v>
      </c>
      <c r="D106" s="8" t="s">
        <v>188</v>
      </c>
      <c r="E106" s="7">
        <v>10</v>
      </c>
    </row>
    <row r="107" spans="1:5" ht="165">
      <c r="A107" s="1">
        <f t="shared" si="1"/>
        <v>99</v>
      </c>
      <c r="B107" s="5" t="s">
        <v>184</v>
      </c>
      <c r="C107" s="5" t="s">
        <v>189</v>
      </c>
      <c r="D107" s="8" t="s">
        <v>190</v>
      </c>
      <c r="E107" s="7">
        <v>10</v>
      </c>
    </row>
    <row r="108" spans="1:5" ht="135">
      <c r="A108" s="1">
        <f t="shared" si="1"/>
        <v>100</v>
      </c>
      <c r="B108" s="5" t="s">
        <v>184</v>
      </c>
      <c r="C108" s="5" t="s">
        <v>191</v>
      </c>
      <c r="D108" s="8" t="s">
        <v>192</v>
      </c>
      <c r="E108" s="7">
        <v>10</v>
      </c>
    </row>
    <row r="109" spans="1:5" ht="165">
      <c r="A109" s="1">
        <f t="shared" si="1"/>
        <v>101</v>
      </c>
      <c r="B109" s="5" t="s">
        <v>184</v>
      </c>
      <c r="C109" s="5" t="s">
        <v>193</v>
      </c>
      <c r="D109" s="8" t="s">
        <v>194</v>
      </c>
      <c r="E109" s="7">
        <v>65</v>
      </c>
    </row>
    <row r="110" spans="1:5" ht="195">
      <c r="A110" s="1">
        <f t="shared" si="1"/>
        <v>102</v>
      </c>
      <c r="B110" s="5" t="s">
        <v>184</v>
      </c>
      <c r="C110" s="5" t="s">
        <v>195</v>
      </c>
      <c r="D110" s="8" t="s">
        <v>196</v>
      </c>
      <c r="E110" s="7">
        <v>15</v>
      </c>
    </row>
    <row r="111" spans="1:5" ht="150">
      <c r="A111" s="1">
        <f t="shared" si="1"/>
        <v>103</v>
      </c>
      <c r="B111" s="5" t="s">
        <v>184</v>
      </c>
      <c r="C111" s="5" t="s">
        <v>197</v>
      </c>
      <c r="D111" s="8" t="s">
        <v>198</v>
      </c>
      <c r="E111" s="7">
        <v>5</v>
      </c>
    </row>
    <row r="112" spans="1:5" ht="135">
      <c r="A112" s="1">
        <f t="shared" si="1"/>
        <v>104</v>
      </c>
      <c r="B112" s="5" t="s">
        <v>184</v>
      </c>
      <c r="C112" s="5" t="s">
        <v>199</v>
      </c>
      <c r="D112" s="8" t="s">
        <v>200</v>
      </c>
      <c r="E112" s="7">
        <v>40</v>
      </c>
    </row>
    <row r="113" spans="1:5" ht="165">
      <c r="A113" s="1">
        <f t="shared" si="1"/>
        <v>105</v>
      </c>
      <c r="B113" s="5" t="s">
        <v>181</v>
      </c>
      <c r="C113" s="5" t="s">
        <v>201</v>
      </c>
      <c r="D113" s="8" t="s">
        <v>202</v>
      </c>
      <c r="E113" s="7">
        <v>10</v>
      </c>
    </row>
    <row r="114" spans="1:5" ht="165">
      <c r="A114" s="1">
        <f t="shared" si="1"/>
        <v>106</v>
      </c>
      <c r="B114" s="5" t="s">
        <v>203</v>
      </c>
      <c r="C114" s="5" t="s">
        <v>201</v>
      </c>
      <c r="D114" s="8" t="s">
        <v>202</v>
      </c>
      <c r="E114" s="7">
        <v>2</v>
      </c>
    </row>
    <row r="115" spans="1:5" ht="165">
      <c r="A115" s="1">
        <f t="shared" si="1"/>
        <v>107</v>
      </c>
      <c r="B115" s="5" t="s">
        <v>184</v>
      </c>
      <c r="C115" s="5" t="s">
        <v>201</v>
      </c>
      <c r="D115" s="8" t="s">
        <v>202</v>
      </c>
      <c r="E115" s="7">
        <v>195</v>
      </c>
    </row>
    <row r="116" spans="1:5" ht="78">
      <c r="A116" s="1">
        <f t="shared" si="1"/>
        <v>108</v>
      </c>
      <c r="B116" s="5" t="s">
        <v>10</v>
      </c>
      <c r="C116" s="5" t="s">
        <v>204</v>
      </c>
      <c r="D116" s="14" t="s">
        <v>205</v>
      </c>
      <c r="E116" s="7">
        <f>E117</f>
        <v>30</v>
      </c>
    </row>
    <row r="117" spans="1:5" ht="90">
      <c r="A117" s="1">
        <f t="shared" si="1"/>
        <v>109</v>
      </c>
      <c r="B117" s="5" t="s">
        <v>98</v>
      </c>
      <c r="C117" s="5" t="s">
        <v>206</v>
      </c>
      <c r="D117" s="6" t="s">
        <v>207</v>
      </c>
      <c r="E117" s="7">
        <v>30</v>
      </c>
    </row>
    <row r="118" spans="1:5" ht="30.75">
      <c r="A118" s="1">
        <f t="shared" si="1"/>
        <v>110</v>
      </c>
      <c r="B118" s="5" t="s">
        <v>10</v>
      </c>
      <c r="C118" s="5" t="s">
        <v>208</v>
      </c>
      <c r="D118" s="15" t="s">
        <v>209</v>
      </c>
      <c r="E118" s="7">
        <f>E119</f>
        <v>122</v>
      </c>
    </row>
    <row r="119" spans="1:5" ht="75">
      <c r="A119" s="1">
        <f t="shared" si="1"/>
        <v>111</v>
      </c>
      <c r="B119" s="5" t="s">
        <v>10</v>
      </c>
      <c r="C119" s="5" t="s">
        <v>210</v>
      </c>
      <c r="D119" s="16" t="s">
        <v>211</v>
      </c>
      <c r="E119" s="7">
        <f>E120</f>
        <v>122</v>
      </c>
    </row>
    <row r="120" spans="1:5" ht="135">
      <c r="A120" s="1">
        <f t="shared" si="1"/>
        <v>112</v>
      </c>
      <c r="B120" s="5" t="s">
        <v>10</v>
      </c>
      <c r="C120" s="5" t="s">
        <v>212</v>
      </c>
      <c r="D120" s="17" t="s">
        <v>213</v>
      </c>
      <c r="E120" s="7">
        <f>E121+E122+E123</f>
        <v>122</v>
      </c>
    </row>
    <row r="121" spans="1:5" ht="120">
      <c r="A121" s="1">
        <f t="shared" si="1"/>
        <v>113</v>
      </c>
      <c r="B121" s="5" t="s">
        <v>19</v>
      </c>
      <c r="C121" s="5" t="s">
        <v>214</v>
      </c>
      <c r="D121" s="8" t="s">
        <v>215</v>
      </c>
      <c r="E121" s="7">
        <v>2</v>
      </c>
    </row>
    <row r="122" spans="1:5" ht="120">
      <c r="A122" s="1">
        <f t="shared" si="1"/>
        <v>114</v>
      </c>
      <c r="B122" s="5" t="s">
        <v>216</v>
      </c>
      <c r="C122" s="5" t="s">
        <v>214</v>
      </c>
      <c r="D122" s="8" t="s">
        <v>215</v>
      </c>
      <c r="E122" s="7">
        <v>45</v>
      </c>
    </row>
    <row r="123" spans="1:5" ht="120">
      <c r="A123" s="1">
        <f t="shared" si="1"/>
        <v>115</v>
      </c>
      <c r="B123" s="5" t="s">
        <v>98</v>
      </c>
      <c r="C123" s="5" t="s">
        <v>214</v>
      </c>
      <c r="D123" s="8" t="s">
        <v>215</v>
      </c>
      <c r="E123" s="7">
        <v>75</v>
      </c>
    </row>
    <row r="124" spans="1:5" ht="15">
      <c r="A124" s="1">
        <f t="shared" si="1"/>
        <v>116</v>
      </c>
      <c r="B124" s="2" t="s">
        <v>10</v>
      </c>
      <c r="C124" s="2" t="s">
        <v>217</v>
      </c>
      <c r="D124" s="3" t="s">
        <v>218</v>
      </c>
      <c r="E124" s="4">
        <f>E125</f>
        <v>100</v>
      </c>
    </row>
    <row r="125" spans="1:5" ht="15">
      <c r="A125" s="1">
        <f t="shared" si="1"/>
        <v>117</v>
      </c>
      <c r="B125" s="5" t="s">
        <v>10</v>
      </c>
      <c r="C125" s="5" t="s">
        <v>219</v>
      </c>
      <c r="D125" s="6" t="s">
        <v>220</v>
      </c>
      <c r="E125" s="7">
        <f>E126</f>
        <v>100</v>
      </c>
    </row>
    <row r="126" spans="1:5" ht="30">
      <c r="A126" s="1">
        <f t="shared" si="1"/>
        <v>118</v>
      </c>
      <c r="B126" s="5" t="s">
        <v>98</v>
      </c>
      <c r="C126" s="5" t="s">
        <v>221</v>
      </c>
      <c r="D126" s="6" t="s">
        <v>222</v>
      </c>
      <c r="E126" s="7">
        <v>100</v>
      </c>
    </row>
    <row r="127" spans="1:5" ht="15">
      <c r="A127" s="1">
        <f t="shared" si="1"/>
        <v>119</v>
      </c>
      <c r="B127" s="2" t="s">
        <v>10</v>
      </c>
      <c r="C127" s="2" t="s">
        <v>223</v>
      </c>
      <c r="D127" s="3" t="s">
        <v>224</v>
      </c>
      <c r="E127" s="4">
        <f>E128+E198+E201</f>
        <v>919274.8397299999</v>
      </c>
    </row>
    <row r="128" spans="1:5" ht="62.25">
      <c r="A128" s="1">
        <f t="shared" si="1"/>
        <v>120</v>
      </c>
      <c r="B128" s="18" t="s">
        <v>10</v>
      </c>
      <c r="C128" s="18" t="s">
        <v>225</v>
      </c>
      <c r="D128" s="19" t="s">
        <v>226</v>
      </c>
      <c r="E128" s="20">
        <f>E129+E131+E162+E187</f>
        <v>1010219.0515</v>
      </c>
    </row>
    <row r="129" spans="1:5" ht="30" customHeight="1">
      <c r="A129" s="1">
        <f t="shared" si="1"/>
        <v>121</v>
      </c>
      <c r="B129" s="18" t="s">
        <v>10</v>
      </c>
      <c r="C129" s="18" t="s">
        <v>332</v>
      </c>
      <c r="D129" s="19" t="s">
        <v>333</v>
      </c>
      <c r="E129" s="20">
        <f>E130</f>
        <v>46952.5</v>
      </c>
    </row>
    <row r="130" spans="1:5" ht="108.75" customHeight="1">
      <c r="A130" s="1">
        <f t="shared" si="1"/>
        <v>122</v>
      </c>
      <c r="B130" s="23" t="s">
        <v>231</v>
      </c>
      <c r="C130" s="23" t="s">
        <v>334</v>
      </c>
      <c r="D130" s="31" t="s">
        <v>335</v>
      </c>
      <c r="E130" s="32">
        <v>46952.5</v>
      </c>
    </row>
    <row r="131" spans="1:5" ht="46.5">
      <c r="A131" s="1">
        <f t="shared" si="1"/>
        <v>123</v>
      </c>
      <c r="B131" s="18" t="s">
        <v>10</v>
      </c>
      <c r="C131" s="18" t="s">
        <v>227</v>
      </c>
      <c r="D131" s="21" t="s">
        <v>228</v>
      </c>
      <c r="E131" s="22">
        <f>E132+E134+E140+E142+E144+E148+E136+E146+E138</f>
        <v>381914.2855</v>
      </c>
    </row>
    <row r="132" spans="1:5" ht="150">
      <c r="A132" s="1">
        <f t="shared" si="1"/>
        <v>124</v>
      </c>
      <c r="B132" s="23" t="s">
        <v>10</v>
      </c>
      <c r="C132" s="23" t="s">
        <v>229</v>
      </c>
      <c r="D132" s="11" t="s">
        <v>230</v>
      </c>
      <c r="E132" s="24">
        <f>E133</f>
        <v>20000</v>
      </c>
    </row>
    <row r="133" spans="1:5" ht="150">
      <c r="A133" s="1">
        <f t="shared" si="1"/>
        <v>125</v>
      </c>
      <c r="B133" s="23" t="s">
        <v>231</v>
      </c>
      <c r="C133" s="23" t="s">
        <v>232</v>
      </c>
      <c r="D133" s="25" t="s">
        <v>233</v>
      </c>
      <c r="E133" s="24">
        <v>20000</v>
      </c>
    </row>
    <row r="134" spans="1:5" ht="180">
      <c r="A134" s="1">
        <f t="shared" si="1"/>
        <v>126</v>
      </c>
      <c r="B134" s="23" t="s">
        <v>10</v>
      </c>
      <c r="C134" s="23" t="s">
        <v>234</v>
      </c>
      <c r="D134" s="10" t="s">
        <v>235</v>
      </c>
      <c r="E134" s="24">
        <f>E135</f>
        <v>64464</v>
      </c>
    </row>
    <row r="135" spans="1:5" ht="165">
      <c r="A135" s="1">
        <f t="shared" si="1"/>
        <v>127</v>
      </c>
      <c r="B135" s="23" t="s">
        <v>231</v>
      </c>
      <c r="C135" s="23" t="s">
        <v>236</v>
      </c>
      <c r="D135" s="25" t="s">
        <v>237</v>
      </c>
      <c r="E135" s="24">
        <v>64464</v>
      </c>
    </row>
    <row r="136" spans="1:5" ht="90">
      <c r="A136" s="1">
        <f t="shared" si="1"/>
        <v>128</v>
      </c>
      <c r="B136" s="23" t="s">
        <v>10</v>
      </c>
      <c r="C136" s="23" t="s">
        <v>238</v>
      </c>
      <c r="D136" s="26" t="s">
        <v>239</v>
      </c>
      <c r="E136" s="24">
        <f>E137</f>
        <v>18887.7</v>
      </c>
    </row>
    <row r="137" spans="1:5" ht="105">
      <c r="A137" s="1">
        <f t="shared" si="1"/>
        <v>129</v>
      </c>
      <c r="B137" s="23" t="s">
        <v>231</v>
      </c>
      <c r="C137" s="23" t="s">
        <v>240</v>
      </c>
      <c r="D137" s="25" t="s">
        <v>241</v>
      </c>
      <c r="E137" s="24">
        <v>18887.7</v>
      </c>
    </row>
    <row r="138" spans="1:5" ht="45">
      <c r="A138" s="1">
        <f t="shared" si="1"/>
        <v>130</v>
      </c>
      <c r="B138" s="23" t="s">
        <v>10</v>
      </c>
      <c r="C138" s="23" t="s">
        <v>377</v>
      </c>
      <c r="D138" s="27" t="s">
        <v>378</v>
      </c>
      <c r="E138" s="24">
        <f>E139</f>
        <v>3404</v>
      </c>
    </row>
    <row r="139" spans="1:5" ht="60">
      <c r="A139" s="1">
        <f aca="true" t="shared" si="2" ref="A139:A202">A138+1</f>
        <v>131</v>
      </c>
      <c r="B139" s="23" t="s">
        <v>231</v>
      </c>
      <c r="C139" s="23" t="s">
        <v>375</v>
      </c>
      <c r="D139" s="27" t="s">
        <v>376</v>
      </c>
      <c r="E139" s="24">
        <v>3404</v>
      </c>
    </row>
    <row r="140" spans="1:5" ht="30">
      <c r="A140" s="1">
        <f t="shared" si="2"/>
        <v>132</v>
      </c>
      <c r="B140" s="23" t="s">
        <v>10</v>
      </c>
      <c r="C140" s="23" t="s">
        <v>242</v>
      </c>
      <c r="D140" s="25" t="s">
        <v>243</v>
      </c>
      <c r="E140" s="24">
        <f>E141</f>
        <v>8030.7</v>
      </c>
    </row>
    <row r="141" spans="1:5" ht="45">
      <c r="A141" s="1">
        <f t="shared" si="2"/>
        <v>133</v>
      </c>
      <c r="B141" s="23" t="s">
        <v>231</v>
      </c>
      <c r="C141" s="23" t="s">
        <v>244</v>
      </c>
      <c r="D141" s="25" t="s">
        <v>245</v>
      </c>
      <c r="E141" s="24">
        <v>8030.7</v>
      </c>
    </row>
    <row r="142" spans="1:5" ht="30">
      <c r="A142" s="1">
        <f t="shared" si="2"/>
        <v>134</v>
      </c>
      <c r="B142" s="23" t="s">
        <v>10</v>
      </c>
      <c r="C142" s="23" t="s">
        <v>246</v>
      </c>
      <c r="D142" s="25" t="s">
        <v>247</v>
      </c>
      <c r="E142" s="24">
        <f>E143</f>
        <v>66.5</v>
      </c>
    </row>
    <row r="143" spans="1:5" ht="45">
      <c r="A143" s="1">
        <f t="shared" si="2"/>
        <v>135</v>
      </c>
      <c r="B143" s="23" t="s">
        <v>231</v>
      </c>
      <c r="C143" s="23" t="s">
        <v>248</v>
      </c>
      <c r="D143" s="25" t="s">
        <v>249</v>
      </c>
      <c r="E143" s="24">
        <v>66.5</v>
      </c>
    </row>
    <row r="144" spans="1:5" ht="45">
      <c r="A144" s="1">
        <f t="shared" si="2"/>
        <v>136</v>
      </c>
      <c r="B144" s="23" t="s">
        <v>10</v>
      </c>
      <c r="C144" s="23" t="s">
        <v>250</v>
      </c>
      <c r="D144" s="27" t="s">
        <v>251</v>
      </c>
      <c r="E144" s="24">
        <f>E145</f>
        <v>15827.2</v>
      </c>
    </row>
    <row r="145" spans="1:5" ht="60">
      <c r="A145" s="1">
        <f t="shared" si="2"/>
        <v>137</v>
      </c>
      <c r="B145" s="23" t="s">
        <v>231</v>
      </c>
      <c r="C145" s="23" t="s">
        <v>252</v>
      </c>
      <c r="D145" s="27" t="s">
        <v>253</v>
      </c>
      <c r="E145" s="24">
        <v>15827.2</v>
      </c>
    </row>
    <row r="146" spans="1:5" ht="45">
      <c r="A146" s="1">
        <f t="shared" si="2"/>
        <v>138</v>
      </c>
      <c r="B146" s="23" t="s">
        <v>10</v>
      </c>
      <c r="C146" s="23" t="s">
        <v>328</v>
      </c>
      <c r="D146" s="27" t="s">
        <v>329</v>
      </c>
      <c r="E146" s="24">
        <f>E147</f>
        <v>17567.5</v>
      </c>
    </row>
    <row r="147" spans="1:5" ht="60">
      <c r="A147" s="1">
        <f t="shared" si="2"/>
        <v>139</v>
      </c>
      <c r="B147" s="23" t="s">
        <v>231</v>
      </c>
      <c r="C147" s="23" t="s">
        <v>326</v>
      </c>
      <c r="D147" s="33" t="s">
        <v>327</v>
      </c>
      <c r="E147" s="24">
        <v>17567.5</v>
      </c>
    </row>
    <row r="148" spans="1:5" ht="15">
      <c r="A148" s="1">
        <f t="shared" si="2"/>
        <v>140</v>
      </c>
      <c r="B148" s="23" t="s">
        <v>10</v>
      </c>
      <c r="C148" s="23" t="s">
        <v>254</v>
      </c>
      <c r="D148" s="27" t="s">
        <v>255</v>
      </c>
      <c r="E148" s="24">
        <f>E149</f>
        <v>233666.6855</v>
      </c>
    </row>
    <row r="149" spans="1:5" ht="30">
      <c r="A149" s="1">
        <f t="shared" si="2"/>
        <v>141</v>
      </c>
      <c r="B149" s="23" t="s">
        <v>10</v>
      </c>
      <c r="C149" s="23" t="s">
        <v>256</v>
      </c>
      <c r="D149" s="27" t="s">
        <v>257</v>
      </c>
      <c r="E149" s="24">
        <f>SUM(E150:E161)</f>
        <v>233666.6855</v>
      </c>
    </row>
    <row r="150" spans="1:5" ht="105">
      <c r="A150" s="1">
        <f t="shared" si="2"/>
        <v>142</v>
      </c>
      <c r="B150" s="47">
        <v>991</v>
      </c>
      <c r="C150" s="23" t="s">
        <v>373</v>
      </c>
      <c r="D150" s="27" t="s">
        <v>374</v>
      </c>
      <c r="E150" s="24">
        <v>50000</v>
      </c>
    </row>
    <row r="151" spans="1:5" ht="105">
      <c r="A151" s="1">
        <f t="shared" si="2"/>
        <v>143</v>
      </c>
      <c r="B151" s="48" t="s">
        <v>231</v>
      </c>
      <c r="C151" s="23" t="s">
        <v>371</v>
      </c>
      <c r="D151" s="27" t="s">
        <v>372</v>
      </c>
      <c r="E151" s="24">
        <v>18129</v>
      </c>
    </row>
    <row r="152" spans="1:5" ht="45">
      <c r="A152" s="1">
        <f t="shared" si="2"/>
        <v>144</v>
      </c>
      <c r="B152" s="23" t="s">
        <v>231</v>
      </c>
      <c r="C152" s="23" t="s">
        <v>258</v>
      </c>
      <c r="D152" s="27" t="s">
        <v>259</v>
      </c>
      <c r="E152" s="24">
        <v>967.2</v>
      </c>
    </row>
    <row r="153" spans="1:5" ht="45">
      <c r="A153" s="1">
        <f t="shared" si="2"/>
        <v>145</v>
      </c>
      <c r="B153" s="23" t="s">
        <v>231</v>
      </c>
      <c r="C153" s="23" t="s">
        <v>260</v>
      </c>
      <c r="D153" s="27" t="s">
        <v>261</v>
      </c>
      <c r="E153" s="24">
        <v>84.9</v>
      </c>
    </row>
    <row r="154" spans="1:5" ht="120">
      <c r="A154" s="1">
        <f t="shared" si="2"/>
        <v>146</v>
      </c>
      <c r="B154" s="47">
        <v>991</v>
      </c>
      <c r="C154" s="23" t="s">
        <v>365</v>
      </c>
      <c r="D154" s="27" t="s">
        <v>366</v>
      </c>
      <c r="E154" s="24">
        <v>8065.5</v>
      </c>
    </row>
    <row r="155" spans="1:5" ht="90">
      <c r="A155" s="1">
        <f t="shared" si="2"/>
        <v>147</v>
      </c>
      <c r="B155" s="23" t="s">
        <v>231</v>
      </c>
      <c r="C155" s="23" t="s">
        <v>363</v>
      </c>
      <c r="D155" s="27" t="s">
        <v>364</v>
      </c>
      <c r="E155" s="24">
        <v>39611.5</v>
      </c>
    </row>
    <row r="156" spans="1:5" ht="75">
      <c r="A156" s="1">
        <f t="shared" si="2"/>
        <v>148</v>
      </c>
      <c r="B156" s="23" t="s">
        <v>231</v>
      </c>
      <c r="C156" s="23" t="s">
        <v>262</v>
      </c>
      <c r="D156" s="27" t="s">
        <v>263</v>
      </c>
      <c r="E156" s="24">
        <v>1757.5</v>
      </c>
    </row>
    <row r="157" spans="1:5" ht="81.75" customHeight="1">
      <c r="A157" s="1">
        <f t="shared" si="2"/>
        <v>149</v>
      </c>
      <c r="B157" s="23" t="s">
        <v>231</v>
      </c>
      <c r="C157" s="23" t="s">
        <v>343</v>
      </c>
      <c r="D157" s="27" t="s">
        <v>344</v>
      </c>
      <c r="E157" s="24">
        <v>5418.3855</v>
      </c>
    </row>
    <row r="158" spans="1:5" ht="105">
      <c r="A158" s="1">
        <f t="shared" si="2"/>
        <v>150</v>
      </c>
      <c r="B158" s="5" t="s">
        <v>231</v>
      </c>
      <c r="C158" s="5" t="s">
        <v>264</v>
      </c>
      <c r="D158" s="8" t="s">
        <v>265</v>
      </c>
      <c r="E158" s="24">
        <v>1630</v>
      </c>
    </row>
    <row r="159" spans="1:5" ht="105">
      <c r="A159" s="1">
        <f t="shared" si="2"/>
        <v>151</v>
      </c>
      <c r="B159" s="5" t="s">
        <v>231</v>
      </c>
      <c r="C159" s="5" t="s">
        <v>330</v>
      </c>
      <c r="D159" s="8" t="s">
        <v>331</v>
      </c>
      <c r="E159" s="24">
        <v>6992.3</v>
      </c>
    </row>
    <row r="160" spans="1:5" ht="75">
      <c r="A160" s="1">
        <f t="shared" si="2"/>
        <v>152</v>
      </c>
      <c r="B160" s="23" t="s">
        <v>231</v>
      </c>
      <c r="C160" s="23" t="s">
        <v>266</v>
      </c>
      <c r="D160" s="28" t="s">
        <v>267</v>
      </c>
      <c r="E160" s="24">
        <v>1010.4</v>
      </c>
    </row>
    <row r="161" spans="1:5" ht="45">
      <c r="A161" s="1">
        <f t="shared" si="2"/>
        <v>153</v>
      </c>
      <c r="B161" s="23" t="s">
        <v>231</v>
      </c>
      <c r="C161" s="23" t="s">
        <v>268</v>
      </c>
      <c r="D161" s="27" t="s">
        <v>269</v>
      </c>
      <c r="E161" s="24">
        <v>100000</v>
      </c>
    </row>
    <row r="162" spans="1:5" ht="62.25">
      <c r="A162" s="1">
        <f t="shared" si="2"/>
        <v>154</v>
      </c>
      <c r="B162" s="18" t="s">
        <v>10</v>
      </c>
      <c r="C162" s="18" t="s">
        <v>270</v>
      </c>
      <c r="D162" s="29" t="s">
        <v>271</v>
      </c>
      <c r="E162" s="22">
        <f>E163+E181+E183+E185</f>
        <v>554784.2</v>
      </c>
    </row>
    <row r="163" spans="1:5" ht="60">
      <c r="A163" s="1">
        <f t="shared" si="2"/>
        <v>155</v>
      </c>
      <c r="B163" s="23" t="s">
        <v>10</v>
      </c>
      <c r="C163" s="23" t="s">
        <v>272</v>
      </c>
      <c r="D163" s="28" t="s">
        <v>273</v>
      </c>
      <c r="E163" s="24">
        <f>SUM(E164:E180)</f>
        <v>548035.7999999999</v>
      </c>
    </row>
    <row r="164" spans="1:5" ht="150">
      <c r="A164" s="1">
        <f t="shared" si="2"/>
        <v>156</v>
      </c>
      <c r="B164" s="23" t="s">
        <v>231</v>
      </c>
      <c r="C164" s="23" t="s">
        <v>274</v>
      </c>
      <c r="D164" s="28" t="s">
        <v>275</v>
      </c>
      <c r="E164" s="24">
        <v>1025.6</v>
      </c>
    </row>
    <row r="165" spans="1:5" ht="375">
      <c r="A165" s="1">
        <f t="shared" si="2"/>
        <v>157</v>
      </c>
      <c r="B165" s="23" t="s">
        <v>231</v>
      </c>
      <c r="C165" s="23" t="s">
        <v>276</v>
      </c>
      <c r="D165" s="28" t="s">
        <v>277</v>
      </c>
      <c r="E165" s="24">
        <f>55530.3+4056.3</f>
        <v>59586.600000000006</v>
      </c>
    </row>
    <row r="166" spans="1:5" ht="375">
      <c r="A166" s="1">
        <f t="shared" si="2"/>
        <v>158</v>
      </c>
      <c r="B166" s="23" t="s">
        <v>231</v>
      </c>
      <c r="C166" s="23" t="s">
        <v>278</v>
      </c>
      <c r="D166" s="28" t="s">
        <v>279</v>
      </c>
      <c r="E166" s="24">
        <f>52605.7+1837.8</f>
        <v>54443.5</v>
      </c>
    </row>
    <row r="167" spans="1:5" ht="165">
      <c r="A167" s="1">
        <f t="shared" si="2"/>
        <v>159</v>
      </c>
      <c r="B167" s="23" t="s">
        <v>231</v>
      </c>
      <c r="C167" s="23" t="s">
        <v>280</v>
      </c>
      <c r="D167" s="28" t="s">
        <v>281</v>
      </c>
      <c r="E167" s="24">
        <v>69</v>
      </c>
    </row>
    <row r="168" spans="1:5" ht="150">
      <c r="A168" s="1">
        <f t="shared" si="2"/>
        <v>160</v>
      </c>
      <c r="B168" s="23" t="s">
        <v>231</v>
      </c>
      <c r="C168" s="23" t="s">
        <v>282</v>
      </c>
      <c r="D168" s="28" t="s">
        <v>283</v>
      </c>
      <c r="E168" s="24">
        <v>1000.8</v>
      </c>
    </row>
    <row r="169" spans="1:5" ht="165">
      <c r="A169" s="1">
        <f t="shared" si="2"/>
        <v>161</v>
      </c>
      <c r="B169" s="23" t="s">
        <v>231</v>
      </c>
      <c r="C169" s="23" t="s">
        <v>284</v>
      </c>
      <c r="D169" s="28" t="s">
        <v>285</v>
      </c>
      <c r="E169" s="24">
        <v>1010.7</v>
      </c>
    </row>
    <row r="170" spans="1:5" ht="150">
      <c r="A170" s="1">
        <f t="shared" si="2"/>
        <v>162</v>
      </c>
      <c r="B170" s="23" t="s">
        <v>231</v>
      </c>
      <c r="C170" s="23" t="s">
        <v>286</v>
      </c>
      <c r="D170" s="28" t="s">
        <v>287</v>
      </c>
      <c r="E170" s="24">
        <v>200.1</v>
      </c>
    </row>
    <row r="171" spans="1:5" ht="150">
      <c r="A171" s="1">
        <f t="shared" si="2"/>
        <v>163</v>
      </c>
      <c r="B171" s="23" t="s">
        <v>231</v>
      </c>
      <c r="C171" s="23" t="s">
        <v>288</v>
      </c>
      <c r="D171" s="28" t="s">
        <v>289</v>
      </c>
      <c r="E171" s="24">
        <v>4471.2</v>
      </c>
    </row>
    <row r="172" spans="1:5" ht="255">
      <c r="A172" s="1">
        <f t="shared" si="2"/>
        <v>164</v>
      </c>
      <c r="B172" s="23" t="s">
        <v>231</v>
      </c>
      <c r="C172" s="23" t="s">
        <v>290</v>
      </c>
      <c r="D172" s="28" t="s">
        <v>291</v>
      </c>
      <c r="E172" s="24">
        <v>1035.4</v>
      </c>
    </row>
    <row r="173" spans="1:5" ht="390">
      <c r="A173" s="1">
        <f t="shared" si="2"/>
        <v>165</v>
      </c>
      <c r="B173" s="23" t="s">
        <v>231</v>
      </c>
      <c r="C173" s="23" t="s">
        <v>292</v>
      </c>
      <c r="D173" s="28" t="s">
        <v>293</v>
      </c>
      <c r="E173" s="24">
        <f>226525.5+1261.2+7759.1</f>
        <v>235545.80000000002</v>
      </c>
    </row>
    <row r="174" spans="1:5" ht="180">
      <c r="A174" s="1">
        <f t="shared" si="2"/>
        <v>166</v>
      </c>
      <c r="B174" s="23" t="s">
        <v>231</v>
      </c>
      <c r="C174" s="23" t="s">
        <v>294</v>
      </c>
      <c r="D174" s="28" t="s">
        <v>295</v>
      </c>
      <c r="E174" s="24">
        <v>8986.8</v>
      </c>
    </row>
    <row r="175" spans="1:5" ht="135">
      <c r="A175" s="1">
        <f t="shared" si="2"/>
        <v>167</v>
      </c>
      <c r="B175" s="23" t="s">
        <v>231</v>
      </c>
      <c r="C175" s="23" t="s">
        <v>296</v>
      </c>
      <c r="D175" s="28" t="s">
        <v>297</v>
      </c>
      <c r="E175" s="24">
        <f>4570.7</f>
        <v>4570.7</v>
      </c>
    </row>
    <row r="176" spans="1:5" ht="240">
      <c r="A176" s="1">
        <f t="shared" si="2"/>
        <v>168</v>
      </c>
      <c r="B176" s="23" t="s">
        <v>231</v>
      </c>
      <c r="C176" s="23" t="s">
        <v>298</v>
      </c>
      <c r="D176" s="28" t="s">
        <v>299</v>
      </c>
      <c r="E176" s="24">
        <v>25674</v>
      </c>
    </row>
    <row r="177" spans="1:5" ht="390">
      <c r="A177" s="1">
        <f t="shared" si="2"/>
        <v>169</v>
      </c>
      <c r="B177" s="23" t="s">
        <v>231</v>
      </c>
      <c r="C177" s="23" t="s">
        <v>300</v>
      </c>
      <c r="D177" s="28" t="s">
        <v>301</v>
      </c>
      <c r="E177" s="24">
        <f>132227.4+6256</f>
        <v>138483.4</v>
      </c>
    </row>
    <row r="178" spans="1:5" ht="150">
      <c r="A178" s="1">
        <f t="shared" si="2"/>
        <v>170</v>
      </c>
      <c r="B178" s="23" t="s">
        <v>231</v>
      </c>
      <c r="C178" s="23" t="s">
        <v>302</v>
      </c>
      <c r="D178" s="28" t="s">
        <v>303</v>
      </c>
      <c r="E178" s="24">
        <v>1020</v>
      </c>
    </row>
    <row r="179" spans="1:5" ht="135">
      <c r="A179" s="1">
        <f t="shared" si="2"/>
        <v>171</v>
      </c>
      <c r="B179" s="23" t="s">
        <v>231</v>
      </c>
      <c r="C179" s="23" t="s">
        <v>304</v>
      </c>
      <c r="D179" s="28" t="s">
        <v>305</v>
      </c>
      <c r="E179" s="24">
        <v>10689.5</v>
      </c>
    </row>
    <row r="180" spans="1:5" ht="225">
      <c r="A180" s="1">
        <f t="shared" si="2"/>
        <v>172</v>
      </c>
      <c r="B180" s="23" t="s">
        <v>231</v>
      </c>
      <c r="C180" s="23" t="s">
        <v>306</v>
      </c>
      <c r="D180" s="28" t="s">
        <v>307</v>
      </c>
      <c r="E180" s="24">
        <v>222.7</v>
      </c>
    </row>
    <row r="181" spans="1:5" ht="120">
      <c r="A181" s="1">
        <f t="shared" si="2"/>
        <v>173</v>
      </c>
      <c r="B181" s="23" t="s">
        <v>10</v>
      </c>
      <c r="C181" s="23" t="s">
        <v>308</v>
      </c>
      <c r="D181" s="28" t="s">
        <v>309</v>
      </c>
      <c r="E181" s="24">
        <f>E182</f>
        <v>1694.1</v>
      </c>
    </row>
    <row r="182" spans="1:5" ht="120">
      <c r="A182" s="1">
        <f t="shared" si="2"/>
        <v>174</v>
      </c>
      <c r="B182" s="23" t="s">
        <v>231</v>
      </c>
      <c r="C182" s="23" t="s">
        <v>310</v>
      </c>
      <c r="D182" s="27" t="s">
        <v>311</v>
      </c>
      <c r="E182" s="24">
        <v>1694.1</v>
      </c>
    </row>
    <row r="183" spans="1:5" ht="75">
      <c r="A183" s="1">
        <f t="shared" si="2"/>
        <v>175</v>
      </c>
      <c r="B183" s="23" t="s">
        <v>10</v>
      </c>
      <c r="C183" s="23" t="s">
        <v>312</v>
      </c>
      <c r="D183" s="27" t="s">
        <v>313</v>
      </c>
      <c r="E183" s="24">
        <f>E184</f>
        <v>5042.5</v>
      </c>
    </row>
    <row r="184" spans="1:5" ht="75">
      <c r="A184" s="1">
        <f t="shared" si="2"/>
        <v>176</v>
      </c>
      <c r="B184" s="23" t="s">
        <v>231</v>
      </c>
      <c r="C184" s="23" t="s">
        <v>314</v>
      </c>
      <c r="D184" s="27" t="s">
        <v>315</v>
      </c>
      <c r="E184" s="24">
        <v>5042.5</v>
      </c>
    </row>
    <row r="185" spans="1:5" ht="90">
      <c r="A185" s="1">
        <f t="shared" si="2"/>
        <v>177</v>
      </c>
      <c r="B185" s="23" t="s">
        <v>10</v>
      </c>
      <c r="C185" s="23" t="s">
        <v>316</v>
      </c>
      <c r="D185" s="27" t="s">
        <v>317</v>
      </c>
      <c r="E185" s="24">
        <f>E186</f>
        <v>11.8</v>
      </c>
    </row>
    <row r="186" spans="1:5" ht="90">
      <c r="A186" s="1">
        <f t="shared" si="2"/>
        <v>178</v>
      </c>
      <c r="B186" s="23" t="s">
        <v>231</v>
      </c>
      <c r="C186" s="23" t="s">
        <v>318</v>
      </c>
      <c r="D186" s="27" t="s">
        <v>319</v>
      </c>
      <c r="E186" s="24">
        <v>11.8</v>
      </c>
    </row>
    <row r="187" spans="1:5" ht="15">
      <c r="A187" s="1">
        <f t="shared" si="2"/>
        <v>179</v>
      </c>
      <c r="B187" s="18" t="s">
        <v>10</v>
      </c>
      <c r="C187" s="18" t="s">
        <v>337</v>
      </c>
      <c r="D187" s="34" t="s">
        <v>338</v>
      </c>
      <c r="E187" s="22">
        <f>E188+E190+E192</f>
        <v>26568.066</v>
      </c>
    </row>
    <row r="188" spans="1:5" ht="120">
      <c r="A188" s="1">
        <f t="shared" si="2"/>
        <v>180</v>
      </c>
      <c r="B188" s="35" t="s">
        <v>10</v>
      </c>
      <c r="C188" s="36" t="s">
        <v>355</v>
      </c>
      <c r="D188" s="33" t="s">
        <v>356</v>
      </c>
      <c r="E188" s="24">
        <f>E189</f>
        <v>16405.2</v>
      </c>
    </row>
    <row r="189" spans="1:5" ht="120">
      <c r="A189" s="1">
        <f t="shared" si="2"/>
        <v>181</v>
      </c>
      <c r="B189" s="35" t="s">
        <v>231</v>
      </c>
      <c r="C189" s="36" t="s">
        <v>353</v>
      </c>
      <c r="D189" s="33" t="s">
        <v>354</v>
      </c>
      <c r="E189" s="24">
        <v>16405.2</v>
      </c>
    </row>
    <row r="190" spans="1:5" ht="120">
      <c r="A190" s="1">
        <f t="shared" si="2"/>
        <v>182</v>
      </c>
      <c r="B190" s="35" t="s">
        <v>10</v>
      </c>
      <c r="C190" s="36" t="s">
        <v>339</v>
      </c>
      <c r="D190" s="33" t="s">
        <v>340</v>
      </c>
      <c r="E190" s="24">
        <f>E191</f>
        <v>2291.0499999999997</v>
      </c>
    </row>
    <row r="191" spans="1:5" ht="120">
      <c r="A191" s="1">
        <f t="shared" si="2"/>
        <v>183</v>
      </c>
      <c r="B191" s="35" t="s">
        <v>231</v>
      </c>
      <c r="C191" s="36" t="s">
        <v>341</v>
      </c>
      <c r="D191" s="33" t="s">
        <v>342</v>
      </c>
      <c r="E191" s="24">
        <f>2289.41+1.64</f>
        <v>2291.0499999999997</v>
      </c>
    </row>
    <row r="192" spans="1:5" ht="42">
      <c r="A192" s="1">
        <f t="shared" si="2"/>
        <v>184</v>
      </c>
      <c r="B192" s="35" t="s">
        <v>10</v>
      </c>
      <c r="C192" s="36" t="s">
        <v>357</v>
      </c>
      <c r="D192" s="49" t="s">
        <v>358</v>
      </c>
      <c r="E192" s="24">
        <f>SUM(E193:E197)</f>
        <v>7871.816000000001</v>
      </c>
    </row>
    <row r="193" spans="1:5" ht="135">
      <c r="A193" s="1">
        <f t="shared" si="2"/>
        <v>185</v>
      </c>
      <c r="B193" s="50">
        <v>991</v>
      </c>
      <c r="C193" s="23" t="s">
        <v>361</v>
      </c>
      <c r="D193" s="33" t="s">
        <v>362</v>
      </c>
      <c r="E193" s="24">
        <v>168.8</v>
      </c>
    </row>
    <row r="194" spans="1:5" ht="60">
      <c r="A194" s="1">
        <f t="shared" si="2"/>
        <v>186</v>
      </c>
      <c r="B194" s="35" t="s">
        <v>231</v>
      </c>
      <c r="C194" s="36" t="s">
        <v>367</v>
      </c>
      <c r="D194" s="27" t="s">
        <v>368</v>
      </c>
      <c r="E194" s="24">
        <v>795.1</v>
      </c>
    </row>
    <row r="195" spans="1:5" ht="75">
      <c r="A195" s="1">
        <f t="shared" si="2"/>
        <v>187</v>
      </c>
      <c r="B195" s="35" t="s">
        <v>231</v>
      </c>
      <c r="C195" s="36" t="s">
        <v>369</v>
      </c>
      <c r="D195" s="33" t="s">
        <v>370</v>
      </c>
      <c r="E195" s="24">
        <v>718.5</v>
      </c>
    </row>
    <row r="196" spans="1:5" ht="124.5">
      <c r="A196" s="1">
        <f t="shared" si="2"/>
        <v>188</v>
      </c>
      <c r="B196" s="35" t="s">
        <v>231</v>
      </c>
      <c r="C196" s="36" t="s">
        <v>359</v>
      </c>
      <c r="D196" s="51" t="s">
        <v>360</v>
      </c>
      <c r="E196" s="24">
        <v>2389.416</v>
      </c>
    </row>
    <row r="197" spans="1:5" ht="55.5">
      <c r="A197" s="1">
        <f t="shared" si="2"/>
        <v>189</v>
      </c>
      <c r="B197" s="35" t="s">
        <v>231</v>
      </c>
      <c r="C197" s="36" t="s">
        <v>379</v>
      </c>
      <c r="D197" s="51" t="s">
        <v>380</v>
      </c>
      <c r="E197" s="24">
        <v>3800</v>
      </c>
    </row>
    <row r="198" spans="1:5" ht="30.75">
      <c r="A198" s="1">
        <f t="shared" si="2"/>
        <v>190</v>
      </c>
      <c r="B198" s="5" t="s">
        <v>10</v>
      </c>
      <c r="C198" s="2" t="s">
        <v>320</v>
      </c>
      <c r="D198" s="3" t="s">
        <v>321</v>
      </c>
      <c r="E198" s="4">
        <f>E199</f>
        <v>800</v>
      </c>
    </row>
    <row r="199" spans="1:5" ht="30">
      <c r="A199" s="1">
        <f t="shared" si="2"/>
        <v>191</v>
      </c>
      <c r="B199" s="5" t="s">
        <v>10</v>
      </c>
      <c r="C199" s="5" t="s">
        <v>322</v>
      </c>
      <c r="D199" s="6" t="s">
        <v>323</v>
      </c>
      <c r="E199" s="7">
        <f>SUM(E200:E200)</f>
        <v>800</v>
      </c>
    </row>
    <row r="200" spans="1:5" ht="39.75" customHeight="1">
      <c r="A200" s="1">
        <f t="shared" si="2"/>
        <v>192</v>
      </c>
      <c r="B200" s="5" t="s">
        <v>120</v>
      </c>
      <c r="C200" s="5" t="s">
        <v>324</v>
      </c>
      <c r="D200" s="6" t="s">
        <v>323</v>
      </c>
      <c r="E200" s="7">
        <v>800</v>
      </c>
    </row>
    <row r="201" spans="1:5" ht="62.25">
      <c r="A201" s="1">
        <f t="shared" si="2"/>
        <v>193</v>
      </c>
      <c r="B201" s="5" t="s">
        <v>10</v>
      </c>
      <c r="C201" s="5" t="s">
        <v>345</v>
      </c>
      <c r="D201" s="37" t="s">
        <v>346</v>
      </c>
      <c r="E201" s="4">
        <f>SUM(E202:E203)</f>
        <v>-91744.21177000001</v>
      </c>
    </row>
    <row r="202" spans="1:5" ht="108" customHeight="1">
      <c r="A202" s="1">
        <f t="shared" si="2"/>
        <v>194</v>
      </c>
      <c r="B202" s="5" t="s">
        <v>231</v>
      </c>
      <c r="C202" s="5" t="s">
        <v>349</v>
      </c>
      <c r="D202" s="38" t="s">
        <v>350</v>
      </c>
      <c r="E202" s="24">
        <v>-2E-05</v>
      </c>
    </row>
    <row r="203" spans="1:5" ht="75">
      <c r="A203" s="1">
        <f>A202+1</f>
        <v>195</v>
      </c>
      <c r="B203" s="5" t="s">
        <v>231</v>
      </c>
      <c r="C203" s="5" t="s">
        <v>347</v>
      </c>
      <c r="D203" s="38" t="s">
        <v>348</v>
      </c>
      <c r="E203" s="24">
        <f>-121031.74735+29287.5356</f>
        <v>-91744.21175</v>
      </c>
    </row>
    <row r="204" spans="1:5" ht="15">
      <c r="A204" s="1">
        <f>A203+1</f>
        <v>196</v>
      </c>
      <c r="B204" s="53" t="s">
        <v>325</v>
      </c>
      <c r="C204" s="53"/>
      <c r="D204" s="53"/>
      <c r="E204" s="30">
        <f>E10+E127</f>
        <v>1689196.13973</v>
      </c>
    </row>
  </sheetData>
  <sheetProtection/>
  <mergeCells count="9">
    <mergeCell ref="C1:E1"/>
    <mergeCell ref="B204:D204"/>
    <mergeCell ref="A3:E3"/>
    <mergeCell ref="B5:E5"/>
    <mergeCell ref="A7:A8"/>
    <mergeCell ref="B7:B8"/>
    <mergeCell ref="C7:C8"/>
    <mergeCell ref="D7:D8"/>
    <mergeCell ref="E7:E8"/>
  </mergeCells>
  <printOptions/>
  <pageMargins left="0.31496062992125984" right="0.11811023622047245" top="0.7480314960629921" bottom="0.35433070866141736" header="0.31496062992125984" footer="0.31496062992125984"/>
  <pageSetup horizontalDpi="180" verticalDpi="18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2024-02-28T04:37:58Z</dcterms:modified>
  <cp:category/>
  <cp:version/>
  <cp:contentType/>
  <cp:contentStatus/>
</cp:coreProperties>
</file>