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5-2027\ИСПОЛНЕНИЕ\Исполнение 2025\Решение\"/>
    </mc:Choice>
  </mc:AlternateContent>
  <bookViews>
    <workbookView xWindow="360" yWindow="12" windowWidth="17112" windowHeight="12780"/>
  </bookViews>
  <sheets>
    <sheet name="2025" sheetId="1" r:id="rId1"/>
  </sheets>
  <definedNames>
    <definedName name="_xlnm._FilterDatabase" localSheetId="0" hidden="1">'2025'!$A$7:$D$55</definedName>
    <definedName name="_xlnm.Print_Titles" localSheetId="0">'2025'!$7:$8</definedName>
  </definedNames>
  <calcPr calcId="162913"/>
</workbook>
</file>

<file path=xl/calcChain.xml><?xml version="1.0" encoding="utf-8"?>
<calcChain xmlns="http://schemas.openxmlformats.org/spreadsheetml/2006/main">
  <c r="F19" i="1" l="1"/>
  <c r="F10" i="1"/>
  <c r="F11" i="1"/>
  <c r="F12" i="1"/>
  <c r="F13" i="1"/>
  <c r="F14" i="1"/>
  <c r="F15" i="1"/>
  <c r="F16" i="1"/>
  <c r="F17" i="1"/>
  <c r="F21" i="1"/>
  <c r="F22" i="1"/>
  <c r="F24" i="1"/>
  <c r="F25" i="1"/>
  <c r="F26" i="1"/>
  <c r="F28" i="1"/>
  <c r="F29" i="1"/>
  <c r="F30" i="1"/>
  <c r="F31" i="1"/>
  <c r="F33" i="1"/>
  <c r="F34" i="1"/>
  <c r="F35" i="1"/>
  <c r="F36" i="1"/>
  <c r="F37" i="1"/>
  <c r="F39" i="1"/>
  <c r="F40" i="1"/>
  <c r="F42" i="1"/>
  <c r="F44" i="1"/>
  <c r="F45" i="1"/>
  <c r="F46" i="1"/>
  <c r="F47" i="1"/>
  <c r="F49" i="1"/>
  <c r="F50" i="1"/>
  <c r="F51" i="1"/>
  <c r="F52" i="1"/>
  <c r="F54" i="1"/>
  <c r="E32" i="1" l="1"/>
  <c r="F32" i="1" s="1"/>
  <c r="D32" i="1"/>
  <c r="D9" i="1" l="1"/>
  <c r="E9" i="1"/>
  <c r="F9" i="1" s="1"/>
  <c r="D18" i="1"/>
  <c r="E18" i="1"/>
  <c r="F18" i="1" s="1"/>
  <c r="D20" i="1"/>
  <c r="E20" i="1"/>
  <c r="F20" i="1" s="1"/>
  <c r="D23" i="1"/>
  <c r="E23" i="1"/>
  <c r="F23" i="1" s="1"/>
  <c r="D27" i="1"/>
  <c r="E27" i="1"/>
  <c r="F27" i="1" s="1"/>
  <c r="D38" i="1"/>
  <c r="E38" i="1"/>
  <c r="D41" i="1"/>
  <c r="E41" i="1"/>
  <c r="F41" i="1" s="1"/>
  <c r="D43" i="1"/>
  <c r="E43" i="1"/>
  <c r="F43" i="1" s="1"/>
  <c r="D48" i="1"/>
  <c r="E48" i="1"/>
  <c r="F48" i="1" s="1"/>
  <c r="D53" i="1"/>
  <c r="E53" i="1"/>
  <c r="F53" i="1" s="1"/>
  <c r="F38" i="1" l="1"/>
  <c r="E55" i="1"/>
  <c r="D55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F55" i="1" l="1"/>
</calcChain>
</file>

<file path=xl/sharedStrings.xml><?xml version="1.0" encoding="utf-8"?>
<sst xmlns="http://schemas.openxmlformats.org/spreadsheetml/2006/main" count="106" uniqueCount="105">
  <si>
    <t>0800</t>
  </si>
  <si>
    <t>Культура</t>
  </si>
  <si>
    <t>0801</t>
  </si>
  <si>
    <t>Физическая культура и спорт</t>
  </si>
  <si>
    <t>0104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</si>
  <si>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</si>
  <si>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</si>
  <si>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</si>
  <si>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</si>
  <si>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</si>
  <si>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</si>
  <si>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Транспорт</t>
  </si>
  <si>
    <t>0408</t>
  </si>
  <si>
    <t>Другие вопросы в области национальной экономики</t>
  </si>
  <si>
    <t>0412</t>
  </si>
  <si>
    <t>Всего</t>
  </si>
  <si>
    <t>Другие вопросы в области социальной политики</t>
  </si>
  <si>
    <t>Национальная экономика</t>
  </si>
  <si>
    <t>0400</t>
  </si>
  <si>
    <t>№ строки</t>
  </si>
  <si>
    <t>Наименование показателя бюджетной классификации</t>
  </si>
  <si>
    <t>Раздел-подраздел</t>
  </si>
  <si>
    <t>1</t>
  </si>
  <si>
    <t>2</t>
  </si>
  <si>
    <t>3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</si>
  <si>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</si>
  <si>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</si>
  <si>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</si>
  <si>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</si>
  <si>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</si>
  <si>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</si>
  <si>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</si>
  <si>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</si>
  <si>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</si>
  <si>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1004</t>
  </si>
  <si>
    <t>1006</t>
  </si>
  <si>
    <t>Охрана семьи и детства</t>
  </si>
  <si>
    <t>Жилищно-коммунальное хозяйство</t>
  </si>
  <si>
    <t>0500</t>
  </si>
  <si>
    <t>Коммунальное хозяйство</t>
  </si>
  <si>
    <t>0502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</si>
  <si>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</si>
  <si>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</si>
  <si>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</si>
  <si>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</si>
  <si>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</si>
  <si>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</si>
  <si>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</si>
  <si>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</si>
  <si>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</si>
  <si>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</si>
  <si>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</si>
  <si>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</si>
  <si>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Благоустройство</t>
  </si>
  <si>
    <t>О503</t>
  </si>
  <si>
    <t>0111</t>
  </si>
  <si>
    <t>Культура и кинематография</t>
  </si>
  <si>
    <t>Другие вопросы в области культуры, кинематографии</t>
  </si>
  <si>
    <t>1100</t>
  </si>
  <si>
    <t>Массовый спорт</t>
  </si>
  <si>
    <t>1102</t>
  </si>
  <si>
    <t>Другие вопросы в области физической культуры и спорта</t>
  </si>
  <si>
    <t>1105</t>
  </si>
  <si>
    <t>Национальная безопасность и правоохранительная деятельность</t>
  </si>
  <si>
    <t>О300</t>
  </si>
  <si>
    <t>0804</t>
  </si>
  <si>
    <t>Национальная оборона</t>
  </si>
  <si>
    <t>О200</t>
  </si>
  <si>
    <t>Мобилизационная и вневойсковая подготовка</t>
  </si>
  <si>
    <t>О203</t>
  </si>
  <si>
    <t>Дорожное хозяйство</t>
  </si>
  <si>
    <t>О409</t>
  </si>
  <si>
    <t xml:space="preserve">Физическая культура </t>
  </si>
  <si>
    <t>1101</t>
  </si>
  <si>
    <t>Жилищное хозяйство</t>
  </si>
  <si>
    <t>0501</t>
  </si>
  <si>
    <t>Дополнительное образование детей</t>
  </si>
  <si>
    <t>0703</t>
  </si>
  <si>
    <t>Судебная система</t>
  </si>
  <si>
    <t>0105</t>
  </si>
  <si>
    <t>О310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</si>
  <si>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</si>
  <si>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>Здравоохранение</t>
  </si>
  <si>
    <t>Другие вопросы в области здравоохранения</t>
  </si>
  <si>
    <t>0900</t>
  </si>
  <si>
    <t>0909</t>
  </si>
  <si>
    <t>Другие вопросы в области национальной безопасности и правоохранительной деятельности</t>
  </si>
  <si>
    <t>О314</t>
  </si>
  <si>
    <t>Спорт высших достижений</t>
  </si>
  <si>
    <t>1103</t>
  </si>
  <si>
    <t>1300</t>
  </si>
  <si>
    <t>1301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</si>
  <si>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</si>
  <si>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проведения выборов и референдумов</t>
  </si>
  <si>
    <t>Другие общегосударственные вопросы</t>
  </si>
  <si>
    <t>0107</t>
  </si>
  <si>
    <t>0113</t>
  </si>
  <si>
    <t>Обслуживание государственного (муниципального) внутреннего долга</t>
  </si>
  <si>
    <t>тыс. рублей</t>
  </si>
  <si>
    <t>Приложение 3</t>
  </si>
  <si>
    <t>% исполнения</t>
  </si>
  <si>
    <t>Исполнение</t>
  </si>
  <si>
    <t xml:space="preserve">Исполнение расходов  бюджета городского округа город Дивногорск Красноярского края по разделам и подразделам классификации расходов бюджетов Российской Федерации 
за 2025 год </t>
  </si>
  <si>
    <t>к  решению  Дивногорского городского  Совета  депутатов
от   27.05.2026  № 8 - 43 - НПА
«Об исполнении  бюджета  городского округа город  Дивногорск Красноярского края за  2025год"</t>
  </si>
  <si>
    <t xml:space="preserve">План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</si>
</sst>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#,##0.0000000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9" fontId="0" fillId="0" borderId="0" xfId="0" applyNumberFormat="1"/>
    <xf numFmtId="0" fontId="0" fillId="0" borderId="0" xfId="0" applyNumberFormat="1"/>
    <xf numFmtId="0" fontId="2" fillId="0" borderId="0" xfId="0" applyFont="1" applyFill="1"/>
    <xf numFmtId="49" fontId="0" fillId="0" borderId="0" xfId="0" applyNumberFormat="1" applyAlignment="1">
      <alignment vertical="top"/>
    </xf>
    <xf numFmtId="49" fontId="0" fillId="0" borderId="0" xfId="0" applyNumberFormat="1" applyAlignment="1"/>
    <xf numFmtId="0" fontId="0" fillId="0" borderId="0" xfId="0" applyNumberFormat="1" applyAlignment="1"/>
    <xf numFmtId="0" fontId="4" fillId="0" borderId="0" xfId="0" applyFont="1" applyFill="1"/>
    <xf numFmtId="0" fontId="4" fillId="0" borderId="0" xfId="0" applyFont="1"/>
    <xf numFmtId="165" fontId="0" fillId="0" borderId="0" xfId="0" applyNumberFormat="1"/>
    <xf numFmtId="165" fontId="0" fillId="0" borderId="0" xfId="0" applyNumberFormat="1" applyFill="1" applyAlignment="1"/>
    <xf numFmtId="0" fontId="0" fillId="0" borderId="0" xfId="0" applyFill="1"/>
    <xf numFmtId="164" fontId="3" fillId="0" borderId="0" xfId="1" applyFont="1" applyFill="1"/>
    <xf numFmtId="165" fontId="0" fillId="0" borderId="0" xfId="0" applyNumberFormat="1" applyFill="1"/>
    <xf numFmtId="166" fontId="0" fillId="0" borderId="0" xfId="0" applyNumberFormat="1"/>
    <xf numFmtId="164" fontId="0" fillId="0" borderId="0" xfId="0" applyNumberFormat="1"/>
    <xf numFmtId="164" fontId="5" fillId="0" borderId="0" xfId="1" applyFont="1"/>
    <xf numFmtId="0" fontId="6" fillId="0" borderId="0" xfId="0" applyFont="1" applyAlignment="1">
      <alignment horizontal="right" wrapText="1"/>
    </xf>
    <xf numFmtId="0" fontId="7" fillId="0" borderId="0" xfId="0" applyFont="1" applyFill="1" applyAlignment="1"/>
    <xf numFmtId="0" fontId="6" fillId="0" borderId="0" xfId="0" applyFont="1" applyAlignment="1"/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9" fillId="2" borderId="1" xfId="0" applyNumberFormat="1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center" vertical="top"/>
    </xf>
    <xf numFmtId="165" fontId="9" fillId="2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justify" wrapText="1"/>
    </xf>
    <xf numFmtId="0" fontId="9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165" fontId="9" fillId="0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9" fillId="2" borderId="1" xfId="2" applyNumberFormat="1" applyFont="1" applyFill="1" applyBorder="1" applyAlignment="1">
      <alignment horizontal="center" vertical="center"/>
    </xf>
    <xf numFmtId="167" fontId="2" fillId="2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86" zoomScaleNormal="86" zoomScaleSheetLayoutView="87" workbookViewId="0">
      <selection activeCell="K6" sqref="K6"/>
    </sheetView>
  </sheetViews>
  <sheetFormatPr defaultRowHeight="13.2" x14ac:dyDescent="0.25"/>
  <cols>
    <col min="1" max="1" width="6.109375" style="4" customWidth="1"/>
    <col min="2" max="2" width="56.33203125" style="2" customWidth="1"/>
    <col min="3" max="3" width="10.5546875" style="1" customWidth="1"/>
    <col min="4" max="4" width="15.33203125" customWidth="1"/>
    <col min="5" max="5" width="14.33203125" customWidth="1"/>
    <col min="6" max="6" width="12.33203125" customWidth="1"/>
    <col min="7" max="7" width="8.5546875" customWidth="1"/>
    <col min="9" max="9" width="14.5546875" customWidth="1"/>
  </cols>
  <sheetData>
    <row r="1" spans="1:9" ht="20.399999999999999" customHeight="1" x14ac:dyDescent="0.3">
      <c r="A1" s="18"/>
      <c r="B1" s="18"/>
      <c r="C1" s="18"/>
      <c r="D1" s="18"/>
      <c r="E1" s="57" t="s">
        <v>99</v>
      </c>
      <c r="F1" s="57"/>
    </row>
    <row r="2" spans="1:9" ht="62.4" customHeight="1" x14ac:dyDescent="0.3">
      <c r="A2" s="19"/>
      <c r="B2" s="59" t="s">
        <v>103</v>
      </c>
      <c r="C2" s="59"/>
      <c r="D2" s="59"/>
      <c r="E2" s="59"/>
      <c r="F2" s="59"/>
    </row>
    <row r="3" spans="1:9" ht="13.2" customHeight="1" x14ac:dyDescent="0.3">
      <c r="A3" s="19"/>
      <c r="B3" s="17"/>
      <c r="C3" s="17"/>
      <c r="D3" s="17"/>
      <c r="E3" s="17"/>
      <c r="F3" s="17"/>
    </row>
    <row r="4" spans="1:9" s="3" customFormat="1" ht="61.2" customHeight="1" x14ac:dyDescent="0.3">
      <c r="A4" s="58" t="s">
        <v>102</v>
      </c>
      <c r="B4" s="58"/>
      <c r="C4" s="58"/>
      <c r="D4" s="58"/>
      <c r="E4" s="58"/>
      <c r="F4" s="58"/>
      <c r="G4" s="7"/>
    </row>
    <row r="5" spans="1:9" s="3" customFormat="1" ht="16.8" x14ac:dyDescent="0.3">
      <c r="A5" s="20"/>
      <c r="B5" s="21"/>
      <c r="C5" s="21"/>
      <c r="D5" s="21"/>
      <c r="E5" s="22"/>
      <c r="F5" s="22"/>
      <c r="G5" s="7"/>
    </row>
    <row r="6" spans="1:9" s="3" customFormat="1" ht="16.8" x14ac:dyDescent="0.3">
      <c r="A6" s="23"/>
      <c r="B6" s="22"/>
      <c r="C6" s="22"/>
      <c r="D6" s="24"/>
      <c r="E6" s="22"/>
      <c r="F6" s="24" t="s">
        <v>98</v>
      </c>
      <c r="G6" s="7"/>
    </row>
    <row r="7" spans="1:9" ht="54" customHeight="1" x14ac:dyDescent="0.25">
      <c r="A7" s="52" t="s">
        <v>19</v>
      </c>
      <c r="B7" s="52" t="s">
        <v>20</v>
      </c>
      <c r="C7" s="53" t="s">
        <v>21</v>
      </c>
      <c r="D7" s="54" t="s">
        <v>104</v>
      </c>
      <c r="E7" s="54" t="s">
        <v>101</v>
      </c>
      <c r="F7" s="54" t="s">
        <v>100</v>
      </c>
      <c r="G7" s="8"/>
    </row>
    <row r="8" spans="1:9" ht="15.6" x14ac:dyDescent="0.3">
      <c r="A8" s="25"/>
      <c r="B8" s="26" t="s">
        <v>22</v>
      </c>
      <c r="C8" s="26" t="s">
        <v>23</v>
      </c>
      <c r="D8" s="26" t="s">
        <v>24</v>
      </c>
      <c r="E8" s="27"/>
      <c r="F8" s="27"/>
      <c r="G8" s="8"/>
    </row>
    <row r="9" spans="1:9" ht="15.6" x14ac:dyDescent="0.25">
      <c r="A9" s="50">
        <v>1</v>
      </c>
      <c r="B9" s="28" t="s">
        <v>25</v>
      </c>
      <c r="C9" s="29" t="s">
        <v>26</v>
      </c>
      <c r="D9" s="30">
        <f>SUM(D10:D17)</f>
        <v>225722.16064999998</v>
      </c>
      <c r="E9" s="30">
        <f>SUM(E10:E17)</f>
        <v>118873.73626000001</v>
      </c>
      <c r="F9" s="55">
        <f>E9/D9*100</f>
        <v>52.663741972735721</v>
      </c>
      <c r="G9" s="8"/>
    </row>
    <row r="10" spans="1:9" ht="46.8" x14ac:dyDescent="0.3">
      <c r="A10" s="51">
        <f>A9+1</f>
        <v>2</v>
      </c>
      <c r="B10" s="32" t="s">
        <v>27</v>
      </c>
      <c r="C10" s="33" t="s">
        <v>28</v>
      </c>
      <c r="D10" s="34">
        <v>4115.4089999999997</v>
      </c>
      <c r="E10" s="34">
        <v>3989.5205599999999</v>
      </c>
      <c r="F10" s="56">
        <f t="shared" ref="F10:F55" si="0">E10/D10*100</f>
        <v>96.941046685760767</v>
      </c>
      <c r="G10" s="8"/>
    </row>
    <row r="11" spans="1:9" ht="46.8" x14ac:dyDescent="0.3">
      <c r="A11" s="51">
        <f t="shared" ref="A11:A55" si="1">A10+1</f>
        <v>3</v>
      </c>
      <c r="B11" s="32" t="s">
        <v>29</v>
      </c>
      <c r="C11" s="33" t="s">
        <v>30</v>
      </c>
      <c r="D11" s="34">
        <v>7182.2615500000002</v>
      </c>
      <c r="E11" s="34">
        <v>7180.2771000000002</v>
      </c>
      <c r="F11" s="56">
        <f t="shared" si="0"/>
        <v>99.972370123446709</v>
      </c>
      <c r="G11" s="8"/>
    </row>
    <row r="12" spans="1:9" ht="46.8" x14ac:dyDescent="0.3">
      <c r="A12" s="51">
        <f t="shared" si="1"/>
        <v>4</v>
      </c>
      <c r="B12" s="32" t="s">
        <v>92</v>
      </c>
      <c r="C12" s="33" t="s">
        <v>4</v>
      </c>
      <c r="D12" s="34">
        <v>81145.854609999995</v>
      </c>
      <c r="E12" s="34">
        <v>76310.055489999999</v>
      </c>
      <c r="F12" s="56">
        <f t="shared" si="0"/>
        <v>94.040608552042954</v>
      </c>
      <c r="G12" s="8"/>
      <c r="I12" s="9"/>
    </row>
    <row r="13" spans="1:9" ht="15.6" x14ac:dyDescent="0.3">
      <c r="A13" s="51">
        <f t="shared" si="1"/>
        <v>5</v>
      </c>
      <c r="B13" s="32" t="s">
        <v>78</v>
      </c>
      <c r="C13" s="33" t="s">
        <v>79</v>
      </c>
      <c r="D13" s="34">
        <v>4.0999999999999996</v>
      </c>
      <c r="E13" s="34">
        <v>4.0999999999999996</v>
      </c>
      <c r="F13" s="56">
        <f t="shared" si="0"/>
        <v>100</v>
      </c>
      <c r="G13" s="8"/>
    </row>
    <row r="14" spans="1:9" ht="46.8" x14ac:dyDescent="0.3">
      <c r="A14" s="51">
        <f t="shared" si="1"/>
        <v>6</v>
      </c>
      <c r="B14" s="32" t="s">
        <v>31</v>
      </c>
      <c r="C14" s="33" t="s">
        <v>32</v>
      </c>
      <c r="D14" s="34">
        <v>18418.301940000001</v>
      </c>
      <c r="E14" s="34">
        <v>18258.102780000001</v>
      </c>
      <c r="F14" s="56">
        <f t="shared" si="0"/>
        <v>99.130217538392685</v>
      </c>
      <c r="G14" s="8"/>
    </row>
    <row r="15" spans="1:9" ht="15.6" x14ac:dyDescent="0.3">
      <c r="A15" s="51">
        <f t="shared" si="1"/>
        <v>7</v>
      </c>
      <c r="B15" s="32" t="s">
        <v>93</v>
      </c>
      <c r="C15" s="33" t="s">
        <v>95</v>
      </c>
      <c r="D15" s="34">
        <v>3370.8</v>
      </c>
      <c r="E15" s="34">
        <v>3370.8</v>
      </c>
      <c r="F15" s="56">
        <f t="shared" si="0"/>
        <v>100</v>
      </c>
      <c r="G15" s="8"/>
    </row>
    <row r="16" spans="1:9" ht="15.6" x14ac:dyDescent="0.3">
      <c r="A16" s="51">
        <f t="shared" si="1"/>
        <v>8</v>
      </c>
      <c r="B16" s="32" t="s">
        <v>33</v>
      </c>
      <c r="C16" s="33" t="s">
        <v>55</v>
      </c>
      <c r="D16" s="34">
        <v>86026.679919999995</v>
      </c>
      <c r="E16" s="34">
        <v>0</v>
      </c>
      <c r="F16" s="56">
        <f t="shared" si="0"/>
        <v>0</v>
      </c>
      <c r="G16" s="8"/>
    </row>
    <row r="17" spans="1:7" ht="15.6" x14ac:dyDescent="0.3">
      <c r="A17" s="51">
        <f t="shared" si="1"/>
        <v>9</v>
      </c>
      <c r="B17" s="32" t="s">
        <v>94</v>
      </c>
      <c r="C17" s="33" t="s">
        <v>96</v>
      </c>
      <c r="D17" s="34">
        <v>25458.753629999999</v>
      </c>
      <c r="E17" s="34">
        <v>9760.88033</v>
      </c>
      <c r="F17" s="56">
        <f t="shared" si="0"/>
        <v>38.339977171930393</v>
      </c>
      <c r="G17" s="8"/>
    </row>
    <row r="18" spans="1:7" ht="15.6" x14ac:dyDescent="0.3">
      <c r="A18" s="51">
        <f t="shared" si="1"/>
        <v>10</v>
      </c>
      <c r="B18" s="35" t="s">
        <v>66</v>
      </c>
      <c r="C18" s="36" t="s">
        <v>67</v>
      </c>
      <c r="D18" s="37">
        <f>D19</f>
        <v>6026.9</v>
      </c>
      <c r="E18" s="37">
        <f>E19</f>
        <v>6026.9</v>
      </c>
      <c r="F18" s="55">
        <f t="shared" si="0"/>
        <v>100</v>
      </c>
      <c r="G18" s="8"/>
    </row>
    <row r="19" spans="1:7" ht="15.6" x14ac:dyDescent="0.3">
      <c r="A19" s="51">
        <f t="shared" si="1"/>
        <v>11</v>
      </c>
      <c r="B19" s="38" t="s">
        <v>68</v>
      </c>
      <c r="C19" s="31" t="s">
        <v>69</v>
      </c>
      <c r="D19" s="34">
        <v>6026.9</v>
      </c>
      <c r="E19" s="34">
        <v>6026.9</v>
      </c>
      <c r="F19" s="56">
        <f t="shared" si="0"/>
        <v>100</v>
      </c>
      <c r="G19" s="8"/>
    </row>
    <row r="20" spans="1:7" ht="31.2" x14ac:dyDescent="0.3">
      <c r="A20" s="51">
        <f t="shared" si="1"/>
        <v>12</v>
      </c>
      <c r="B20" s="39" t="s">
        <v>63</v>
      </c>
      <c r="C20" s="40" t="s">
        <v>64</v>
      </c>
      <c r="D20" s="37">
        <f>D21+D22</f>
        <v>8525.4979999999996</v>
      </c>
      <c r="E20" s="37">
        <f>E21+E22</f>
        <v>8285.62781</v>
      </c>
      <c r="F20" s="55">
        <f t="shared" si="0"/>
        <v>97.186437789323278</v>
      </c>
      <c r="G20" s="8"/>
    </row>
    <row r="21" spans="1:7" ht="46.8" x14ac:dyDescent="0.3">
      <c r="A21" s="51">
        <f t="shared" si="1"/>
        <v>13</v>
      </c>
      <c r="B21" s="41" t="s">
        <v>81</v>
      </c>
      <c r="C21" s="42" t="s">
        <v>80</v>
      </c>
      <c r="D21" s="34">
        <v>8475.4979999999996</v>
      </c>
      <c r="E21" s="34">
        <v>8235.62781</v>
      </c>
      <c r="F21" s="56">
        <f t="shared" si="0"/>
        <v>97.169839577568183</v>
      </c>
      <c r="G21" s="8"/>
    </row>
    <row r="22" spans="1:7" ht="31.2" x14ac:dyDescent="0.3">
      <c r="A22" s="51">
        <f t="shared" si="1"/>
        <v>14</v>
      </c>
      <c r="B22" s="41" t="s">
        <v>86</v>
      </c>
      <c r="C22" s="42" t="s">
        <v>87</v>
      </c>
      <c r="D22" s="34">
        <v>50</v>
      </c>
      <c r="E22" s="34">
        <v>50</v>
      </c>
      <c r="F22" s="56">
        <f t="shared" si="0"/>
        <v>100</v>
      </c>
      <c r="G22" s="8"/>
    </row>
    <row r="23" spans="1:7" ht="15.6" x14ac:dyDescent="0.3">
      <c r="A23" s="51">
        <f t="shared" si="1"/>
        <v>15</v>
      </c>
      <c r="B23" s="35" t="s">
        <v>17</v>
      </c>
      <c r="C23" s="36" t="s">
        <v>18</v>
      </c>
      <c r="D23" s="37">
        <f>SUM(D24:D26)</f>
        <v>270494.77243000001</v>
      </c>
      <c r="E23" s="37">
        <f>SUM(E24:E26)</f>
        <v>219106.02002999999</v>
      </c>
      <c r="F23" s="55">
        <f t="shared" si="0"/>
        <v>81.001942500275618</v>
      </c>
      <c r="G23" s="8"/>
    </row>
    <row r="24" spans="1:7" ht="15.6" x14ac:dyDescent="0.3">
      <c r="A24" s="51">
        <f t="shared" si="1"/>
        <v>16</v>
      </c>
      <c r="B24" s="38" t="s">
        <v>11</v>
      </c>
      <c r="C24" s="31" t="s">
        <v>12</v>
      </c>
      <c r="D24" s="34">
        <v>27000.1</v>
      </c>
      <c r="E24" s="34">
        <v>26999.845519999999</v>
      </c>
      <c r="F24" s="56">
        <f t="shared" si="0"/>
        <v>99.999057484972269</v>
      </c>
      <c r="G24" s="8"/>
    </row>
    <row r="25" spans="1:7" ht="15.6" x14ac:dyDescent="0.3">
      <c r="A25" s="51">
        <f t="shared" si="1"/>
        <v>17</v>
      </c>
      <c r="B25" s="38" t="s">
        <v>70</v>
      </c>
      <c r="C25" s="31" t="s">
        <v>71</v>
      </c>
      <c r="D25" s="34">
        <v>239400.66500000001</v>
      </c>
      <c r="E25" s="34">
        <v>188944.56458999999</v>
      </c>
      <c r="F25" s="56">
        <f t="shared" si="0"/>
        <v>78.92399321029454</v>
      </c>
      <c r="G25" s="8"/>
    </row>
    <row r="26" spans="1:7" ht="15.6" x14ac:dyDescent="0.3">
      <c r="A26" s="51">
        <f t="shared" si="1"/>
        <v>18</v>
      </c>
      <c r="B26" s="43" t="s">
        <v>13</v>
      </c>
      <c r="C26" s="31" t="s">
        <v>14</v>
      </c>
      <c r="D26" s="34">
        <v>4094.0074300000001</v>
      </c>
      <c r="E26" s="34">
        <v>3161.6099199999999</v>
      </c>
      <c r="F26" s="56">
        <f t="shared" si="0"/>
        <v>77.225309774291233</v>
      </c>
      <c r="G26" s="8"/>
    </row>
    <row r="27" spans="1:7" ht="15.6" x14ac:dyDescent="0.3">
      <c r="A27" s="51">
        <f t="shared" si="1"/>
        <v>19</v>
      </c>
      <c r="B27" s="35" t="s">
        <v>37</v>
      </c>
      <c r="C27" s="36" t="s">
        <v>38</v>
      </c>
      <c r="D27" s="37">
        <f>D29+D30+D31+D28</f>
        <v>310488.13124000002</v>
      </c>
      <c r="E27" s="37">
        <f>SUM(E28:E31)</f>
        <v>283328.02483999997</v>
      </c>
      <c r="F27" s="55">
        <f t="shared" si="0"/>
        <v>91.252449395881769</v>
      </c>
      <c r="G27" s="8"/>
    </row>
    <row r="28" spans="1:7" ht="15.6" x14ac:dyDescent="0.3">
      <c r="A28" s="51">
        <f t="shared" si="1"/>
        <v>20</v>
      </c>
      <c r="B28" s="38" t="s">
        <v>74</v>
      </c>
      <c r="C28" s="31" t="s">
        <v>75</v>
      </c>
      <c r="D28" s="34">
        <v>5845.0193799999997</v>
      </c>
      <c r="E28" s="34">
        <v>2232.0103100000001</v>
      </c>
      <c r="F28" s="56">
        <f t="shared" si="0"/>
        <v>38.186533951235596</v>
      </c>
      <c r="G28" s="8"/>
    </row>
    <row r="29" spans="1:7" ht="15.6" x14ac:dyDescent="0.3">
      <c r="A29" s="51">
        <f t="shared" si="1"/>
        <v>21</v>
      </c>
      <c r="B29" s="38" t="s">
        <v>39</v>
      </c>
      <c r="C29" s="31" t="s">
        <v>40</v>
      </c>
      <c r="D29" s="34">
        <v>74050.18939</v>
      </c>
      <c r="E29" s="34">
        <v>62729.436780000004</v>
      </c>
      <c r="F29" s="56">
        <f t="shared" si="0"/>
        <v>84.712054481890647</v>
      </c>
      <c r="G29" s="8"/>
    </row>
    <row r="30" spans="1:7" ht="15.6" x14ac:dyDescent="0.3">
      <c r="A30" s="51">
        <f t="shared" si="1"/>
        <v>22</v>
      </c>
      <c r="B30" s="38" t="s">
        <v>53</v>
      </c>
      <c r="C30" s="31" t="s">
        <v>54</v>
      </c>
      <c r="D30" s="34">
        <v>193839.71684000001</v>
      </c>
      <c r="E30" s="34">
        <v>181693.19133999999</v>
      </c>
      <c r="F30" s="56">
        <f t="shared" si="0"/>
        <v>93.733727175207321</v>
      </c>
      <c r="G30" s="8"/>
    </row>
    <row r="31" spans="1:7" ht="31.2" x14ac:dyDescent="0.3">
      <c r="A31" s="51">
        <f t="shared" si="1"/>
        <v>23</v>
      </c>
      <c r="B31" s="38" t="s">
        <v>41</v>
      </c>
      <c r="C31" s="31" t="s">
        <v>42</v>
      </c>
      <c r="D31" s="34">
        <v>36753.205629999997</v>
      </c>
      <c r="E31" s="34">
        <v>36673.386409999999</v>
      </c>
      <c r="F31" s="56">
        <f t="shared" si="0"/>
        <v>99.782823787390001</v>
      </c>
      <c r="G31" s="8"/>
    </row>
    <row r="32" spans="1:7" ht="15.6" x14ac:dyDescent="0.3">
      <c r="A32" s="51">
        <f t="shared" si="1"/>
        <v>24</v>
      </c>
      <c r="B32" s="35" t="s">
        <v>43</v>
      </c>
      <c r="C32" s="36" t="s">
        <v>44</v>
      </c>
      <c r="D32" s="37">
        <f>D33+D34+D36+D37+D35</f>
        <v>1204788.5684799999</v>
      </c>
      <c r="E32" s="37">
        <f>E33+E34+E36+E37+E35</f>
        <v>1195802.7510600002</v>
      </c>
      <c r="F32" s="55">
        <f t="shared" si="0"/>
        <v>99.254158144002275</v>
      </c>
      <c r="G32" s="8"/>
    </row>
    <row r="33" spans="1:7" ht="15.6" x14ac:dyDescent="0.3">
      <c r="A33" s="51">
        <f t="shared" si="1"/>
        <v>25</v>
      </c>
      <c r="B33" s="38" t="s">
        <v>45</v>
      </c>
      <c r="C33" s="31" t="s">
        <v>46</v>
      </c>
      <c r="D33" s="34">
        <v>412606.88871999999</v>
      </c>
      <c r="E33" s="34">
        <v>409136.54453000001</v>
      </c>
      <c r="F33" s="56">
        <f t="shared" si="0"/>
        <v>99.158922382327219</v>
      </c>
      <c r="G33" s="8"/>
    </row>
    <row r="34" spans="1:7" ht="15.6" x14ac:dyDescent="0.3">
      <c r="A34" s="51">
        <f t="shared" si="1"/>
        <v>26</v>
      </c>
      <c r="B34" s="38" t="s">
        <v>47</v>
      </c>
      <c r="C34" s="31" t="s">
        <v>48</v>
      </c>
      <c r="D34" s="34">
        <v>504931.51604999998</v>
      </c>
      <c r="E34" s="34">
        <v>502482.96817000001</v>
      </c>
      <c r="F34" s="56">
        <f t="shared" si="0"/>
        <v>99.515073271885541</v>
      </c>
      <c r="G34" s="8"/>
    </row>
    <row r="35" spans="1:7" ht="15.6" x14ac:dyDescent="0.3">
      <c r="A35" s="51">
        <f t="shared" si="1"/>
        <v>27</v>
      </c>
      <c r="B35" s="38" t="s">
        <v>76</v>
      </c>
      <c r="C35" s="31" t="s">
        <v>77</v>
      </c>
      <c r="D35" s="34">
        <v>167140.4528</v>
      </c>
      <c r="E35" s="34">
        <v>165093.41125</v>
      </c>
      <c r="F35" s="56">
        <f t="shared" si="0"/>
        <v>98.7752566684443</v>
      </c>
      <c r="G35" s="8"/>
    </row>
    <row r="36" spans="1:7" ht="15.6" x14ac:dyDescent="0.3">
      <c r="A36" s="51">
        <f t="shared" si="1"/>
        <v>28</v>
      </c>
      <c r="B36" s="38" t="s">
        <v>49</v>
      </c>
      <c r="C36" s="31" t="s">
        <v>50</v>
      </c>
      <c r="D36" s="34">
        <v>22349.959330000002</v>
      </c>
      <c r="E36" s="34">
        <v>22300.503379999998</v>
      </c>
      <c r="F36" s="56">
        <f t="shared" si="0"/>
        <v>99.778720178995499</v>
      </c>
      <c r="G36" s="8"/>
    </row>
    <row r="37" spans="1:7" ht="15.6" x14ac:dyDescent="0.3">
      <c r="A37" s="51">
        <f t="shared" si="1"/>
        <v>29</v>
      </c>
      <c r="B37" s="38" t="s">
        <v>51</v>
      </c>
      <c r="C37" s="31" t="s">
        <v>52</v>
      </c>
      <c r="D37" s="34">
        <v>97759.751579999996</v>
      </c>
      <c r="E37" s="34">
        <v>96789.323730000004</v>
      </c>
      <c r="F37" s="56">
        <f t="shared" si="0"/>
        <v>99.007333964831261</v>
      </c>
      <c r="G37" s="8"/>
    </row>
    <row r="38" spans="1:7" ht="15.6" x14ac:dyDescent="0.3">
      <c r="A38" s="51">
        <f t="shared" si="1"/>
        <v>30</v>
      </c>
      <c r="B38" s="35" t="s">
        <v>56</v>
      </c>
      <c r="C38" s="36" t="s">
        <v>0</v>
      </c>
      <c r="D38" s="37">
        <f>SUM(D39:D40)</f>
        <v>257366.88628000001</v>
      </c>
      <c r="E38" s="37">
        <f>SUM(E39:E40)</f>
        <v>255787.19191999998</v>
      </c>
      <c r="F38" s="55">
        <f t="shared" si="0"/>
        <v>99.386209165121031</v>
      </c>
      <c r="G38" s="8"/>
    </row>
    <row r="39" spans="1:7" ht="15.6" x14ac:dyDescent="0.3">
      <c r="A39" s="51">
        <f t="shared" si="1"/>
        <v>31</v>
      </c>
      <c r="B39" s="38" t="s">
        <v>1</v>
      </c>
      <c r="C39" s="31" t="s">
        <v>2</v>
      </c>
      <c r="D39" s="34">
        <v>181682.88628000001</v>
      </c>
      <c r="E39" s="34">
        <v>181101.40552999999</v>
      </c>
      <c r="F39" s="56">
        <f t="shared" si="0"/>
        <v>99.679947428232794</v>
      </c>
      <c r="G39" s="8"/>
    </row>
    <row r="40" spans="1:7" ht="15.6" x14ac:dyDescent="0.3">
      <c r="A40" s="51">
        <f t="shared" si="1"/>
        <v>32</v>
      </c>
      <c r="B40" s="38" t="s">
        <v>57</v>
      </c>
      <c r="C40" s="31" t="s">
        <v>65</v>
      </c>
      <c r="D40" s="34">
        <v>75684</v>
      </c>
      <c r="E40" s="34">
        <v>74685.786389999994</v>
      </c>
      <c r="F40" s="56">
        <f t="shared" si="0"/>
        <v>98.681077096876479</v>
      </c>
      <c r="G40" s="8"/>
    </row>
    <row r="41" spans="1:7" ht="15.6" x14ac:dyDescent="0.3">
      <c r="A41" s="51">
        <f t="shared" si="1"/>
        <v>33</v>
      </c>
      <c r="B41" s="44" t="s">
        <v>82</v>
      </c>
      <c r="C41" s="36" t="s">
        <v>84</v>
      </c>
      <c r="D41" s="37">
        <f>D42</f>
        <v>149</v>
      </c>
      <c r="E41" s="37">
        <f>E42</f>
        <v>149</v>
      </c>
      <c r="F41" s="55">
        <f t="shared" si="0"/>
        <v>100</v>
      </c>
      <c r="G41" s="8"/>
    </row>
    <row r="42" spans="1:7" ht="15.6" x14ac:dyDescent="0.3">
      <c r="A42" s="51">
        <f t="shared" si="1"/>
        <v>34</v>
      </c>
      <c r="B42" s="45" t="s">
        <v>83</v>
      </c>
      <c r="C42" s="31" t="s">
        <v>85</v>
      </c>
      <c r="D42" s="34">
        <v>149</v>
      </c>
      <c r="E42" s="34">
        <v>149</v>
      </c>
      <c r="F42" s="56">
        <f t="shared" si="0"/>
        <v>100</v>
      </c>
      <c r="G42" s="8"/>
    </row>
    <row r="43" spans="1:7" ht="15.6" x14ac:dyDescent="0.3">
      <c r="A43" s="51">
        <f t="shared" si="1"/>
        <v>35</v>
      </c>
      <c r="B43" s="35" t="s">
        <v>5</v>
      </c>
      <c r="C43" s="36" t="s">
        <v>6</v>
      </c>
      <c r="D43" s="37">
        <f>D44+D45+D46+D47</f>
        <v>113834.06719</v>
      </c>
      <c r="E43" s="37">
        <f>E44+E45+E46+E47</f>
        <v>110032.25265000001</v>
      </c>
      <c r="F43" s="55">
        <f t="shared" si="0"/>
        <v>96.660213735792823</v>
      </c>
      <c r="G43" s="8"/>
    </row>
    <row r="44" spans="1:7" ht="15.6" x14ac:dyDescent="0.3">
      <c r="A44" s="51">
        <f t="shared" si="1"/>
        <v>36</v>
      </c>
      <c r="B44" s="38" t="s">
        <v>7</v>
      </c>
      <c r="C44" s="31" t="s">
        <v>8</v>
      </c>
      <c r="D44" s="34">
        <v>2984.5718400000001</v>
      </c>
      <c r="E44" s="34">
        <v>2941.5450900000001</v>
      </c>
      <c r="F44" s="56">
        <f t="shared" si="0"/>
        <v>98.558361054562511</v>
      </c>
      <c r="G44" s="8"/>
    </row>
    <row r="45" spans="1:7" ht="15.6" x14ac:dyDescent="0.3">
      <c r="A45" s="51">
        <f t="shared" si="1"/>
        <v>37</v>
      </c>
      <c r="B45" s="38" t="s">
        <v>9</v>
      </c>
      <c r="C45" s="31" t="s">
        <v>10</v>
      </c>
      <c r="D45" s="34">
        <v>39629.82458</v>
      </c>
      <c r="E45" s="34">
        <v>36752.470359999999</v>
      </c>
      <c r="F45" s="56">
        <f t="shared" si="0"/>
        <v>92.739422264684663</v>
      </c>
      <c r="G45" s="8"/>
    </row>
    <row r="46" spans="1:7" ht="15.6" x14ac:dyDescent="0.3">
      <c r="A46" s="51">
        <f t="shared" si="1"/>
        <v>38</v>
      </c>
      <c r="B46" s="38" t="s">
        <v>36</v>
      </c>
      <c r="C46" s="31" t="s">
        <v>34</v>
      </c>
      <c r="D46" s="34">
        <v>69528.670769999997</v>
      </c>
      <c r="E46" s="34">
        <v>68715.763000000006</v>
      </c>
      <c r="F46" s="56">
        <f t="shared" si="0"/>
        <v>98.830830848630654</v>
      </c>
      <c r="G46" s="8"/>
    </row>
    <row r="47" spans="1:7" ht="15.6" x14ac:dyDescent="0.3">
      <c r="A47" s="51">
        <f t="shared" si="1"/>
        <v>39</v>
      </c>
      <c r="B47" s="38" t="s">
        <v>16</v>
      </c>
      <c r="C47" s="31" t="s">
        <v>35</v>
      </c>
      <c r="D47" s="34">
        <v>1691</v>
      </c>
      <c r="E47" s="34">
        <v>1622.4742000000001</v>
      </c>
      <c r="F47" s="56">
        <f t="shared" si="0"/>
        <v>95.947616794795991</v>
      </c>
      <c r="G47" s="8"/>
    </row>
    <row r="48" spans="1:7" ht="15.6" x14ac:dyDescent="0.3">
      <c r="A48" s="51">
        <f t="shared" si="1"/>
        <v>40</v>
      </c>
      <c r="B48" s="35" t="s">
        <v>3</v>
      </c>
      <c r="C48" s="36" t="s">
        <v>58</v>
      </c>
      <c r="D48" s="37">
        <f>SUM(D49:D52)</f>
        <v>110739.33764</v>
      </c>
      <c r="E48" s="37">
        <f>SUM(E49:E52)</f>
        <v>107726.25688999999</v>
      </c>
      <c r="F48" s="55">
        <f t="shared" si="0"/>
        <v>97.27912337728155</v>
      </c>
      <c r="G48" s="8"/>
    </row>
    <row r="49" spans="1:9" ht="15.6" x14ac:dyDescent="0.3">
      <c r="A49" s="51">
        <f t="shared" si="1"/>
        <v>41</v>
      </c>
      <c r="B49" s="38" t="s">
        <v>72</v>
      </c>
      <c r="C49" s="31" t="s">
        <v>73</v>
      </c>
      <c r="D49" s="34">
        <v>1339.665</v>
      </c>
      <c r="E49" s="34">
        <v>1339.6457800000001</v>
      </c>
      <c r="F49" s="56">
        <f t="shared" si="0"/>
        <v>99.998565312970044</v>
      </c>
      <c r="G49" s="8"/>
    </row>
    <row r="50" spans="1:9" ht="15.6" x14ac:dyDescent="0.3">
      <c r="A50" s="51">
        <f t="shared" si="1"/>
        <v>42</v>
      </c>
      <c r="B50" s="38" t="s">
        <v>59</v>
      </c>
      <c r="C50" s="31" t="s">
        <v>60</v>
      </c>
      <c r="D50" s="34">
        <v>24111.846649999999</v>
      </c>
      <c r="E50" s="34">
        <v>23930.041499999999</v>
      </c>
      <c r="F50" s="56">
        <f t="shared" si="0"/>
        <v>99.245992425884978</v>
      </c>
      <c r="G50" s="8"/>
    </row>
    <row r="51" spans="1:9" ht="15.6" x14ac:dyDescent="0.3">
      <c r="A51" s="51">
        <f t="shared" si="1"/>
        <v>43</v>
      </c>
      <c r="B51" s="38" t="s">
        <v>88</v>
      </c>
      <c r="C51" s="31" t="s">
        <v>89</v>
      </c>
      <c r="D51" s="34">
        <v>82073.708989999999</v>
      </c>
      <c r="E51" s="34">
        <v>79619.401079999996</v>
      </c>
      <c r="F51" s="56">
        <f t="shared" si="0"/>
        <v>97.009629587595413</v>
      </c>
      <c r="G51" s="8"/>
    </row>
    <row r="52" spans="1:9" ht="15.6" customHeight="1" x14ac:dyDescent="0.3">
      <c r="A52" s="51">
        <f t="shared" si="1"/>
        <v>44</v>
      </c>
      <c r="B52" s="38" t="s">
        <v>61</v>
      </c>
      <c r="C52" s="31" t="s">
        <v>62</v>
      </c>
      <c r="D52" s="34">
        <v>3214.1170000000002</v>
      </c>
      <c r="E52" s="34">
        <v>2837.1685299999999</v>
      </c>
      <c r="F52" s="56">
        <f t="shared" si="0"/>
        <v>88.272098682157491</v>
      </c>
      <c r="G52" s="8"/>
    </row>
    <row r="53" spans="1:9" ht="31.2" x14ac:dyDescent="0.3">
      <c r="A53" s="51">
        <f t="shared" si="1"/>
        <v>45</v>
      </c>
      <c r="B53" s="46" t="s">
        <v>97</v>
      </c>
      <c r="C53" s="36" t="s">
        <v>90</v>
      </c>
      <c r="D53" s="47">
        <f>D54</f>
        <v>17.256969999999999</v>
      </c>
      <c r="E53" s="47">
        <f>E54</f>
        <v>17.256969999999999</v>
      </c>
      <c r="F53" s="55">
        <f t="shared" si="0"/>
        <v>100</v>
      </c>
      <c r="G53" s="8"/>
    </row>
    <row r="54" spans="1:9" ht="31.2" x14ac:dyDescent="0.3">
      <c r="A54" s="51">
        <f t="shared" si="1"/>
        <v>46</v>
      </c>
      <c r="B54" s="46" t="s">
        <v>97</v>
      </c>
      <c r="C54" s="31" t="s">
        <v>91</v>
      </c>
      <c r="D54" s="34">
        <v>17.256969999999999</v>
      </c>
      <c r="E54" s="34">
        <v>17.256969999999999</v>
      </c>
      <c r="F54" s="56">
        <f t="shared" si="0"/>
        <v>100</v>
      </c>
      <c r="G54" s="8"/>
    </row>
    <row r="55" spans="1:9" ht="18.75" customHeight="1" x14ac:dyDescent="0.3">
      <c r="A55" s="51">
        <f t="shared" si="1"/>
        <v>47</v>
      </c>
      <c r="B55" s="48" t="s">
        <v>15</v>
      </c>
      <c r="C55" s="49"/>
      <c r="D55" s="37">
        <f>D9+D18+D20+D23+D27+D32+D38+D41+D43+D48+D53</f>
        <v>2508152.5788799999</v>
      </c>
      <c r="E55" s="37">
        <f>E9+E18+E20+E23+E27+E32+E38+E41+E43+E48+E53</f>
        <v>2305135.0184299997</v>
      </c>
      <c r="F55" s="55">
        <f t="shared" si="0"/>
        <v>91.90569337130772</v>
      </c>
      <c r="G55" s="8"/>
    </row>
    <row r="56" spans="1:9" x14ac:dyDescent="0.25">
      <c r="A56" s="5"/>
      <c r="B56" s="6"/>
      <c r="C56" s="5"/>
      <c r="D56" s="10"/>
      <c r="E56" s="11"/>
      <c r="F56" s="11"/>
    </row>
    <row r="57" spans="1:9" x14ac:dyDescent="0.25">
      <c r="D57" s="11"/>
      <c r="E57" s="12"/>
      <c r="F57" s="12"/>
    </row>
    <row r="58" spans="1:9" x14ac:dyDescent="0.25">
      <c r="D58" s="12"/>
      <c r="E58" s="13"/>
      <c r="F58" s="13"/>
      <c r="I58" s="9"/>
    </row>
    <row r="59" spans="1:9" x14ac:dyDescent="0.25">
      <c r="D59" s="14"/>
      <c r="E59" s="9"/>
      <c r="F59" s="9"/>
      <c r="I59" s="9"/>
    </row>
    <row r="60" spans="1:9" ht="13.8" x14ac:dyDescent="0.25">
      <c r="D60" s="16"/>
      <c r="E60" s="9"/>
      <c r="F60" s="9"/>
      <c r="I60" s="9"/>
    </row>
    <row r="61" spans="1:9" x14ac:dyDescent="0.25">
      <c r="D61" s="9"/>
      <c r="E61" s="9"/>
      <c r="F61" s="9"/>
    </row>
    <row r="62" spans="1:9" x14ac:dyDescent="0.25">
      <c r="D62" s="15"/>
    </row>
    <row r="65" spans="4:4" x14ac:dyDescent="0.25">
      <c r="D65" s="9"/>
    </row>
  </sheetData>
  <mergeCells count="3">
    <mergeCell ref="E1:F1"/>
    <mergeCell ref="A4:F4"/>
    <mergeCell ref="B2:F2"/>
  </mergeCells>
  <phoneticPr fontId="3" type="noConversion"/>
  <pageMargins left="0.59055118110236227" right="0.19685039370078741" top="0.19685039370078741" bottom="0.59055118110236227" header="0.39370078740157483" footer="0.39370078740157483"/>
  <pageSetup paperSize="9" scale="85" firstPageNumber="30" fitToHeight="4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'2025'!Заголовки_для_печати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Юлия В. Просвирнина</cp:lastModifiedBy>
  <cp:lastPrinted>2026-03-24T07:36:56Z</cp:lastPrinted>
  <dcterms:created xsi:type="dcterms:W3CDTF">2007-10-12T08:23:45Z</dcterms:created>
  <dcterms:modified xsi:type="dcterms:W3CDTF">2026-05-28T01:23:58Z</dcterms:modified>
</cp:coreProperties>
</file>