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LAST_CELL" localSheetId="0">'ДЧБ'!#REF!</definedName>
    <definedName name="SIGN" localSheetId="0">'ДЧБ'!#REF!</definedName>
  </definedNames>
  <calcPr fullCalcOnLoad="1"/>
</workbook>
</file>

<file path=xl/sharedStrings.xml><?xml version="1.0" encoding="utf-8"?>
<sst xmlns="http://schemas.openxmlformats.org/spreadsheetml/2006/main" count="1095" uniqueCount="354">
  <si>
    <t>Финансовое управление администрации города Дивногорска</t>
  </si>
  <si>
    <t>Гл. администратор</t>
  </si>
  <si>
    <t>006</t>
  </si>
  <si>
    <t>10000000000000000</t>
  </si>
  <si>
    <t>НАЛОГОВЫЕ И НЕНАЛОГОВЫЕ ДОХОДЫ</t>
  </si>
  <si>
    <t>Управление делами Губернатора и Правительства Красноярского края</t>
  </si>
  <si>
    <t>11600000000000000</t>
  </si>
  <si>
    <t>ШТРАФЫ, САНКЦИИ, ВОЗМЕЩЕНИЕ УЩЕРБА</t>
  </si>
  <si>
    <t>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</si>
  <si>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</si>
  <si>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11601063010000140</t>
  </si>
  <si>
    <t>11601073010000140</t>
  </si>
  <si>
    <t>11601193010000140</t>
  </si>
  <si>
    <t>11601203010000140</t>
  </si>
  <si>
    <t>048</t>
  </si>
  <si>
    <t>Федеральная служба по надзору в сфере природопользования</t>
  </si>
  <si>
    <t>11200000000000000</t>
  </si>
  <si>
    <t>ПЛАТЕЖИ ПРИ ПОЛЬЗОВАНИИ ПРИРОДНЫМИ РЕСУРСАМИ</t>
  </si>
  <si>
    <t>11201010010000120</t>
  </si>
  <si>
    <t>Плата за выбросы загрязняющих веществ в атмосферный воздух стационарными объектами7</t>
  </si>
  <si>
    <t>11201030010000120</t>
  </si>
  <si>
    <t>Плата за сбросы загрязняющих веществ в водные объекты</t>
  </si>
  <si>
    <t>11201041010000120</t>
  </si>
  <si>
    <t>Плата за размещение отходов производства</t>
  </si>
  <si>
    <t>100</t>
  </si>
  <si>
    <t>Федеральное казначейство</t>
  </si>
  <si>
    <t>10300000000000000</t>
  </si>
  <si>
    <t>НАЛОГИ НА ТОВАРЫ (РАБОТЫ, УСЛУГИ), РЕАЛИЗУЕМЫЕ НА ТЕРРИТОРИИ РОССИЙСКОЙ ФЕДЕРАЦИИ</t>
  </si>
  <si>
    <t>10302231010000110</t>
  </si>
  <si>
    <t>10302241010000110</t>
  </si>
  <si>
    <t>10302251010000110</t>
  </si>
  <si>
    <t>10302261010000110</t>
  </si>
  <si>
    <t>182</t>
  </si>
  <si>
    <t>Федеральная налоговая служба</t>
  </si>
  <si>
    <t>10100000000000000</t>
  </si>
  <si>
    <t>НАЛОГИ НА ПРИБЫЛЬ, ДОХОДЫ</t>
  </si>
  <si>
    <t>10101000000000110</t>
  </si>
  <si>
    <t>Налог на прибыль организаций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</si>
  <si>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</si>
  <si>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</si>
  <si>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10102000010000110</t>
  </si>
  <si>
    <t>Налог на доходы физических лиц</t>
  </si>
  <si>
    <t>10102010010000110</t>
  </si>
  <si>
    <t>10102020010000110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</si>
  <si>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</si>
  <si>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</si>
  <si>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10102040010000110</t>
  </si>
  <si>
    <t>10102080010000110</t>
  </si>
  <si>
    <t>10500000000000000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</si>
  <si>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</si>
  <si>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</si>
  <si>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</si>
  <si>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</si>
  <si>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</si>
  <si>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</si>
  <si>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10502010020000110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</si>
  <si>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</si>
  <si>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</si>
  <si>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</si>
  <si>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</si>
  <si>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</si>
  <si>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</si>
  <si>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</si>
  <si>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</si>
  <si>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</si>
  <si>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</si>
  <si>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</si>
  <si>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</si>
  <si>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</si>
  <si>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</si>
  <si>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10900000000000000</t>
  </si>
  <si>
    <t>ЗАДОЛЖЕННОСТЬ И ПЕРЕРАСЧЕТЫ ПО ОТМЕНЕННЫМ НАЛОГАМ, СБОРАМ И ИНЫМ ОБЯЗАТЕЛЬНЫМ ПЛАТЕЖАМ</t>
  </si>
  <si>
    <t>10904052040000110</t>
  </si>
  <si>
    <t>Земельный налог (по обязательствам, возникшим до 1 января 2006 года), мобилизуемый на территориях городских округов</t>
  </si>
  <si>
    <t>10907052040000110</t>
  </si>
  <si>
    <t>Прочие местные налоги и сборы, мобилизуемые на территориях городских округов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</si>
  <si>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</si>
  <si>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</si>
  <si>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11610129010000140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</si>
  <si>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</si>
  <si>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188</t>
  </si>
  <si>
    <t>Министерство внутренних дел Российской Федерации</t>
  </si>
  <si>
    <t>439</t>
  </si>
  <si>
    <t>Агентство по обеспечению деятельности мировых судей Красноярского края</t>
  </si>
  <si>
    <t>11601083010000140</t>
  </si>
  <si>
    <t>11601143010000140</t>
  </si>
  <si>
    <t>11601153010000140</t>
  </si>
  <si>
    <t>11601173010000140</t>
  </si>
  <si>
    <t>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</si>
  <si>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</si>
  <si>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906</t>
  </si>
  <si>
    <t>Администрация города Дивногорска</t>
  </si>
  <si>
    <t>10807150010000110</t>
  </si>
  <si>
    <t>Государственная пошлина за выдачу разрешения на установку рекламной конструкции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</si>
  <si>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</si>
  <si>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</si>
  <si>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11105012040000120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</si>
  <si>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</si>
  <si>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</si>
  <si>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11105074040000120</t>
  </si>
  <si>
    <t>Доходы от сдачи в аренду имущества, составляющего казну городских округов (за исключением земельных участков)</t>
  </si>
  <si>
    <t>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</si>
  <si>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</si>
  <si>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</si>
  <si>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</si>
  <si>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11109080040000120</t>
  </si>
  <si>
    <t>11109080040006120</t>
  </si>
  <si>
    <t>11300000000000000</t>
  </si>
  <si>
    <t>ДОХОДЫ ОТ ОКАЗАНИЯ ПЛАТНЫХ УСЛУГ И КОМПЕНСАЦИИ ЗАТРАТ ГОСУДАРСТВА</t>
  </si>
  <si>
    <t>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</si>
  <si>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</si>
  <si>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11302994040100130</t>
  </si>
  <si>
    <t>Прочие доходы от компенсации затрат бюджетов городских округов (в части оплаты восстановительной стоимости сносимых зеленых насаждений)</t>
  </si>
  <si>
    <t>11400000000000000</t>
  </si>
  <si>
    <t>ДОХОДЫ ОТ ПРОДАЖИ МАТЕРИАЛЬНЫХ И НЕМАТЕРИАЛЬНЫХ АКТИВОВ</t>
  </si>
  <si>
    <t>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</si>
  <si>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</si>
  <si>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</si>
  <si>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</si>
  <si>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11500000000000000</t>
  </si>
  <si>
    <t>АДМИНИСТРАТИВНЫЕ ПЛАТЕЖИ И СБОРЫ</t>
  </si>
  <si>
    <t>11502040040000140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</si>
  <si>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</si>
  <si>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11601194010000140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</si>
  <si>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</si>
  <si>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</si>
  <si>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</si>
  <si>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</si>
  <si>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</si>
  <si>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11700000000000000</t>
  </si>
  <si>
    <t>ПРОЧИЕ НЕНАЛОГОВЫЕ ДОХОДЫ</t>
  </si>
  <si>
    <t>11302994040300130</t>
  </si>
  <si>
    <t>Прочие доходы от компенсации затрат бюджетов городских округов (в части возврата дебиторской задолженности прошлых лет по краевым целевым средствам)</t>
  </si>
  <si>
    <t>20000000000000000</t>
  </si>
  <si>
    <t>БЕЗВОЗМЕЗДНЫЕ ПОСТУПЛЕНИЯ</t>
  </si>
  <si>
    <t>20700000000000000</t>
  </si>
  <si>
    <t>ПРОЧИЕ БЕЗВОЗМЕЗДНЫЕ ПОСТУПЛЕНИЯ</t>
  </si>
  <si>
    <t>Прочие безвозмездные поступления в бюджеты городских округов</t>
  </si>
  <si>
    <t>20704050040000150</t>
  </si>
  <si>
    <t>975</t>
  </si>
  <si>
    <t>Отдел образования администрации города Дивногорска</t>
  </si>
  <si>
    <t>11301994040000130</t>
  </si>
  <si>
    <t>Прочие доходы от оказания платных услуг (работ) получателями средств бюджетов городских округов</t>
  </si>
  <si>
    <t>991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</si>
  <si>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</si>
  <si>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</si>
  <si>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</si>
  <si>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</si>
  <si>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20219999042724150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</si>
  <si>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</t>
  </si>
  <si>
    <t>20220000000000150</t>
  </si>
  <si>
    <t>Субсидии бюджетам бюджетной системы Российской Федерации (межбюджетные субсидии)</t>
  </si>
  <si>
    <t>20220299040000150</t>
  </si>
  <si>
    <t>20220302040000150</t>
  </si>
  <si>
    <t>20225169040000150</t>
  </si>
  <si>
    <t>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</si>
  <si>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</si>
  <si>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20225467040000150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</si>
  <si>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</si>
  <si>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20225497040000150</t>
  </si>
  <si>
    <t>Субсидии бюджетам городских округов на реализацию мероприятий по обеспечению жильем молодых семей</t>
  </si>
  <si>
    <t>20225555040000150</t>
  </si>
  <si>
    <t>Субсидии бюджетам городских округов на реализацию программ формирования современной городской среды</t>
  </si>
  <si>
    <t>20229999000000150</t>
  </si>
  <si>
    <t>Прочие субсидии</t>
  </si>
  <si>
    <t>20229999042650150</t>
  </si>
  <si>
    <t>Прочие субсидии бюджетам городских округов (выполнение требований федеральных стандартов спортивной подготовки)</t>
  </si>
  <si>
    <t>20229999042654150</t>
  </si>
  <si>
    <t>Прочие субсидии бюджетам городских округов (на развитие детско-юношеского спорта)</t>
  </si>
  <si>
    <t>20229999047395150</t>
  </si>
  <si>
    <t>Прочие субсидии бюджетам городских округов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</si>
  <si>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20229999047398150</t>
  </si>
  <si>
    <t>Прочие субсидии бюджетам городских округов (на проведение мероприятий, направленных на обеспечение безопасного участия детей в дорожном движении)</t>
  </si>
  <si>
    <t>20229999047413150</t>
  </si>
  <si>
    <t>Прочие субсидии бюджетам городских округов (на частичное финансирование (возмещение) расходов на содержание единых дежурно-диспетчерских служб муниципальных образований Красноярского края)</t>
  </si>
  <si>
    <t>20229999047437150</t>
  </si>
  <si>
    <t>20229999047456150</t>
  </si>
  <si>
    <t>Прочие субсидии бюджетам городских округов(на поддержку деятельности муниципальных молодежных центров)</t>
  </si>
  <si>
    <t>20229999047488150</t>
  </si>
  <si>
    <t>Прочие субсидии бюджетам городских округов ( на комплектование книжных фондов библиотек)</t>
  </si>
  <si>
    <t>20229999047509150</t>
  </si>
  <si>
    <t>Прочие субсидии бюджетам городских округов ( 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</si>
  <si>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20229999047563150</t>
  </si>
  <si>
    <t>Прочие субсидии бюджетам городских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</si>
  <si>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20229999047571150</t>
  </si>
  <si>
    <t>20229999047608150</t>
  </si>
  <si>
    <t>Прочие субсидии бюджетам городских округов (на строительство (приобретение) административно-жилых комплексов для предоставления жилых помещений и обеспечения деятельности участковых уполномоченных полиции)</t>
  </si>
  <si>
    <t>20229999047840150</t>
  </si>
  <si>
    <t>Прочие субсидии бюджетам городских округов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</si>
  <si>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20230000000000150</t>
  </si>
  <si>
    <t>Субвенции бюджетам бюджетной системы Российской Федерации</t>
  </si>
  <si>
    <t>20230024040289150</t>
  </si>
  <si>
    <t>20230024047408150</t>
  </si>
  <si>
    <t>20230024047409150</t>
  </si>
  <si>
    <t>20230024047429150</t>
  </si>
  <si>
    <t>20230024047514150</t>
  </si>
  <si>
    <t>20230024047518150</t>
  </si>
  <si>
    <t>20230024047519150</t>
  </si>
  <si>
    <t>20230024047552150</t>
  </si>
  <si>
    <t>20230024047554150</t>
  </si>
  <si>
    <t>20230024047564150</t>
  </si>
  <si>
    <t>20230024047566150</t>
  </si>
  <si>
    <t>20230024047570150</t>
  </si>
  <si>
    <t>20230024047588150</t>
  </si>
  <si>
    <t>20230024047604150</t>
  </si>
  <si>
    <t>20230024047649150</t>
  </si>
  <si>
    <t>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</si>
  <si>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</si>
  <si>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20235082040000150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</si>
  <si>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</si>
  <si>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20235118040000150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</si>
  <si>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</si>
  <si>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</si>
  <si>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</si>
  <si>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20240000000000150</t>
  </si>
  <si>
    <t>Иные межбюджетные трансферты</t>
  </si>
  <si>
    <t>20245303040000150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</si>
  <si>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</si>
  <si>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20249999047745150</t>
  </si>
  <si>
    <t>Прочие межбюджетные трансферты, передаваемые бюджетам городских округов (за содействие развитию налогового потенциала)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</si>
  <si>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</si>
  <si>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</si>
  <si>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21960010040000150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</si>
  <si>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</si>
  <si>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классификации доходов бюджета</t>
  </si>
  <si>
    <t>Нормативы распределения доходов 
в бюджет города, %</t>
  </si>
  <si>
    <t>Показатели прогноза доходов бюджета</t>
  </si>
  <si>
    <t>2022 год</t>
  </si>
  <si>
    <t>2023 год</t>
  </si>
  <si>
    <t>2024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</si>
  <si>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</si>
  <si>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</si>
  <si>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</si>
  <si>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</si>
  <si>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</si>
  <si>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</si>
  <si>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</si>
  <si>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</si>
  <si>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</si>
  <si>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</si>
  <si>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</si>
  <si>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</si>
  <si>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</si>
  <si>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</si>
  <si>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</si>
  <si>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</si>
  <si>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</si>
  <si>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</si>
  <si>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</t>
  </si>
  <si>
    <t xml:space="preserve">Прочие субсидии бюджетам городских округов (на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</t>
  </si>
  <si>
    <t>Прочие субсидии бюджетам городских округов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</t>
  </si>
  <si>
    <t>Субвенции бюджетам городских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(в соответстви</t>
  </si>
  <si>
    <t>Субвенции бюджетам городских округов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</t>
  </si>
  <si>
    <t>Субвенции бюджетам городских округов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начального общего, основного общего, среднего общ</t>
  </si>
  <si>
    <t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</t>
  </si>
  <si>
    <t>Субвенции бюджетам городских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 (в соответствии с Законом края от 23 апре</t>
  </si>
  <si>
    <t>Субвенции бюджетам городских округов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 (в соответстви</t>
  </si>
  <si>
    <t xml:space="preserve"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архивного дела, переданных органам местного самоуправления Красноярского края (в соответствии </t>
  </si>
  <si>
    <t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организации и осуществлению деятельности по опеке и попечительству в отношении несовершеннолетних (в</t>
  </si>
  <si>
    <t>Субвенции бюджетам городских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</si>
  <si>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</t>
  </si>
  <si>
    <t>Субвенции бюджетам городских округов на выполнение передаваемых полномочий субъектов Российской Федерации (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</t>
  </si>
  <si>
    <t xml:space="preserve">Субвенции бюджетам городских округов на выполнение передаваемых полномочий субъектов Российской Федерации ( на реализацию отдельных мер по обеспечению ограничения платы граждан за коммунальные услуги ( в соответствии с Законом края от 1 декабря 2014 года 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</si>
  <si>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по созданию и обеспечению деятельности комиссий по делам несовершеннолетних и защите их прав (в соответс</t>
  </si>
  <si>
    <t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организации и обеспечению отдыха и оздоровления детей (в соответствии с Законом края от 19 апреля 20</t>
  </si>
  <si>
    <t>ИТОГО</t>
  </si>
  <si>
    <t>муниципальное казенное учреждение "Городское хозяйство" города Дивногорска</t>
  </si>
  <si>
    <t>30</t>
  </si>
  <si>
    <t>15</t>
  </si>
  <si>
    <t>50</t>
  </si>
  <si>
    <t>60</t>
  </si>
  <si>
    <t>Наименование Кода классификации доходов бюджета</t>
  </si>
  <si>
    <t>Наименование Гл. администратора</t>
  </si>
  <si>
    <t>Реестр источников доходов  бюджета города Дивногорск</t>
  </si>
  <si>
    <t>20229999047607150</t>
  </si>
  <si>
    <t xml:space="preserve"> Субвенции бюджетам городских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9-4225)) </t>
  </si>
  <si>
    <t>20230024047587150</t>
  </si>
  <si>
    <t>20230024047846150</t>
  </si>
  <si>
    <t>Субвенции бюджетам городских округов на выполнение передаваемых полномочий субъектов Российской Федерации (обеспечение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</si>
  <si>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</si>
  <si>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</t>
  </si>
  <si>
    <t>2025 год</t>
  </si>
  <si>
    <t>показатели кассовых поступлений
в 2022 году 
(по состоянию
на 01.10.2022)</t>
  </si>
  <si>
    <t>Оценка 
2022  года</t>
  </si>
  <si>
    <t>МКУ «Управление капитального строительства и городского хозяйства»</t>
  </si>
  <si>
    <t>Прочие доходы от компенсации затрат бюджетов городских округов (в части возврата дебиторской задолженности прошлых лет краевых целевых средств по предписаниям)</t>
  </si>
  <si>
    <t>938</t>
  </si>
  <si>
    <t>11302994040310130</t>
  </si>
  <si>
    <t>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</si>
  <si>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</si>
  <si>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</si>
  <si>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11402042040000440</t>
  </si>
  <si>
    <t>032</t>
  </si>
  <si>
    <t>Министерство экологии и рационального природопользования Красноярского края</t>
  </si>
  <si>
    <t>11610123010040140</t>
  </si>
  <si>
    <t>976</t>
  </si>
  <si>
    <t>МСКУ МЦБ</t>
  </si>
  <si>
    <t>11610100040000140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</si>
  <si>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</si>
  <si>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11701040040000180</t>
  </si>
  <si>
    <t>Невыясненные поступления,зачисляемые в бюджеты городских округов</t>
  </si>
  <si>
    <t>20225243040000150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</si>
  <si>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</si>
  <si>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20225519040000150</t>
  </si>
  <si>
    <t>Субсидии бюджетам городских округов на поддержку отрасли культуры</t>
  </si>
  <si>
    <t>20229999047430150</t>
  </si>
  <si>
    <t>Прочие субсидии бюджетам городских округов (создание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бюджета)</t>
  </si>
  <si>
    <t>20229999047454150</t>
  </si>
  <si>
    <t>Прочие субсидии бюджетам городских округов(на развитие системы патриотического воспитания в рамках деятельности муниципальных молодежных центров)</t>
  </si>
  <si>
    <t>20229999047476150</t>
  </si>
  <si>
    <t>Прочие субсидии бюджетам городских округов (на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ремеслам)</t>
  </si>
  <si>
    <t>20229999047480150</t>
  </si>
  <si>
    <t>Прочие субсидии бюджетам городских округов (на организацию туристско-рекреационных зон на территории Красноярского края )</t>
  </si>
  <si>
    <t>20229999047603150</t>
  </si>
  <si>
    <t>Прочие субсидии бюджетам городских округов (на оплату разницы между стоимостью строительства многоквартирного дома, определенной разработанной проектно-сметной документацией, стоимостью жилых помещений при приобретении у застройщиков, сформированной заказчиком, и стоимостью общей площади жилых помещений, рассчитанной по предельной стоимости квадратного метра)</t>
  </si>
  <si>
    <t>Прочие субсидии бюджетам городских округов ( на реализацию муниципальных программ развития субъектов малого и среднего предпринимательства)</t>
  </si>
  <si>
    <t>20229999047661150</t>
  </si>
  <si>
    <t>Прочие субсидии бюджетам городских округов (на реализацию инвестиционных проектов субъектами малого и среднего предпринимательства в приоритетных отраслях)</t>
  </si>
  <si>
    <t>20229999047662150</t>
  </si>
  <si>
    <t>Прочие субсидии бюджетам городских округов (на поддержку деятельности муниципальных ресурсных центров поддержки добровольчества (волонтерства))</t>
  </si>
  <si>
    <t>20229999047663150</t>
  </si>
  <si>
    <t>Прочие субсидии бюджетам городских округов (на развитие экстремальных видов спорта в рамках деятельности муниципальных молодежных центров)</t>
  </si>
  <si>
    <t>20229999047668150</t>
  </si>
  <si>
    <t>Прочие субсидии бюджетам городских округов (на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деятельности)</t>
  </si>
  <si>
    <t>20229999047844150</t>
  </si>
  <si>
    <t>Прочие субсидии бюджетам городских округов (на реализацию мероприятий по благоустройству территорий)</t>
  </si>
  <si>
    <t>20245424040000150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</si>
  <si>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</si>
  <si>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20245453040000150</t>
  </si>
  <si>
    <t>Межбюджетные трансферты, передаваемые бюджетам городских округов на создание виртуальных концертных залов</t>
  </si>
  <si>
    <t>20249999041034150</t>
  </si>
  <si>
    <t>Прочие межбюджетные трансферты, передаваемые бюджетам городских округов (на финансовое обеспечение (возмещение) расходных обязательств муниципальных образований, связанных с увеличением с 1 июня 2022 года региональных выплат)</t>
  </si>
  <si>
    <t>20249999047412150</t>
  </si>
  <si>
    <t>Прочие межбюджетные трансферты, передаваемые бюджетам городских округов (на обеспечение первичных мер пожарной безопасности)</t>
  </si>
  <si>
    <t>20249999047418150</t>
  </si>
  <si>
    <t>Прочие межбюджетные трансферты, передаваемые бюджетам городских округов (на поддержку физкультурно-спортивных клубов по месту жительства )</t>
  </si>
  <si>
    <t>20249999047484150</t>
  </si>
  <si>
    <t>Прочие межбюджетные трансферты, передаваемые бюджетам городских округов ( на создание (реконструкцию) и капитальный ремонт культурно-досуговых учреждений в сельской местности)</t>
  </si>
  <si>
    <t>20249999047508150</t>
  </si>
  <si>
    <t>Прочие межбюджетные трансферты, передаваемые бюджетам городских округов (на содержание автомобильных дорог общего пользования местного значения за счет средств дорожного фонда Красноярского края)</t>
  </si>
  <si>
    <t>20249999047555150</t>
  </si>
  <si>
    <t>Прочие межбюджетные трансферты, передаваемые бюджетам городских округов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</si>
  <si>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20249999047845150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</si>
  <si>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</si>
  <si>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</si>
  <si>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Доходы бюджетов городских округов от возврата бюджетными учреждениями остатков субсидий прошлых лет</t>
  </si>
  <si>
    <t>21804010040000150</t>
  </si>
  <si>
    <t>964</t>
  </si>
  <si>
    <t>Отдел физической культуры, спорта и молодежной политики администрации г. Дивногорска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</si>
  <si>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</si>
  <si>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2022511040000150</t>
  </si>
  <si>
    <t>Субсидии бюджетам городских округов на проведение комплексных кадастровых работ</t>
  </si>
  <si>
    <t>Инициативные платежи, зачисляемые в бюджеты городских округов</t>
  </si>
  <si>
    <t>11715020040000150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</si>
</sst>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?"/>
    <numFmt numFmtId="166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0"/>
      <name val="Arial Cyr"/>
      <family val="0"/>
    </font>
    <font>
      <sz val="10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 applyProtection="1">
      <alignment wrapText="1"/>
      <protection/>
    </xf>
    <xf numFmtId="0" fontId="5" fillId="0" borderId="10" xfId="54" applyFont="1" applyFill="1" applyBorder="1" applyAlignment="1">
      <alignment horizontal="center" vertical="center" textRotation="90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165" fontId="9" fillId="0" borderId="10" xfId="0" applyNumberFormat="1" applyFont="1" applyBorder="1" applyAlignment="1" applyProtection="1">
      <alignment horizontal="left" vertical="center" wrapText="1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165" fontId="8" fillId="0" borderId="10" xfId="0" applyNumberFormat="1" applyFont="1" applyBorder="1" applyAlignment="1" applyProtection="1">
      <alignment horizontal="left" vertical="center" wrapText="1"/>
      <protection/>
    </xf>
    <xf numFmtId="166" fontId="8" fillId="0" borderId="10" xfId="0" applyNumberFormat="1" applyFont="1" applyBorder="1" applyAlignment="1" applyProtection="1">
      <alignment horizontal="right" vertical="center" wrapText="1"/>
      <protection/>
    </xf>
    <xf numFmtId="166" fontId="9" fillId="0" borderId="10" xfId="0" applyNumberFormat="1" applyFont="1" applyBorder="1" applyAlignment="1" applyProtection="1">
      <alignment horizontal="right" vertical="center" wrapText="1"/>
      <protection/>
    </xf>
    <xf numFmtId="166" fontId="8" fillId="0" borderId="10" xfId="0" applyNumberFormat="1" applyFont="1" applyBorder="1" applyAlignment="1">
      <alignment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65" fontId="9" fillId="33" borderId="10" xfId="55" applyNumberFormat="1" applyFont="1" applyFill="1" applyBorder="1" applyAlignment="1" applyProtection="1">
      <alignment horizontal="left" vertical="center" wrapText="1"/>
      <protection/>
    </xf>
    <xf numFmtId="4" fontId="8" fillId="0" borderId="10" xfId="0" applyNumberFormat="1" applyFont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>
      <alignment horizontal="center" vertical="center"/>
    </xf>
    <xf numFmtId="0" fontId="5" fillId="0" borderId="10" xfId="54" applyFont="1" applyFill="1" applyBorder="1" applyAlignment="1">
      <alignment horizontal="center" vertical="center" wrapText="1"/>
      <protection/>
    </xf>
    <xf numFmtId="0" fontId="10" fillId="0" borderId="10" xfId="0" applyNumberFormat="1" applyFont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165" fontId="9" fillId="0" borderId="11" xfId="0" applyNumberFormat="1" applyFont="1" applyBorder="1" applyAlignment="1" applyProtection="1">
      <alignment horizontal="left" vertical="center" wrapText="1"/>
      <protection/>
    </xf>
    <xf numFmtId="49" fontId="9" fillId="0" borderId="12" xfId="0" applyNumberFormat="1" applyFont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8" fillId="0" borderId="14" xfId="0" applyNumberFormat="1" applyFont="1" applyBorder="1" applyAlignment="1" applyProtection="1">
      <alignment horizontal="center" vertical="center" wrapText="1"/>
      <protection/>
    </xf>
    <xf numFmtId="49" fontId="8" fillId="0" borderId="15" xfId="0" applyNumberFormat="1" applyFont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wrapText="1"/>
    </xf>
    <xf numFmtId="166" fontId="9" fillId="0" borderId="10" xfId="0" applyNumberFormat="1" applyFont="1" applyBorder="1" applyAlignment="1">
      <alignment horizontal="center" vertical="center"/>
    </xf>
    <xf numFmtId="166" fontId="9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166" fontId="8" fillId="33" borderId="10" xfId="0" applyNumberFormat="1" applyFont="1" applyFill="1" applyBorder="1" applyAlignment="1" applyProtection="1">
      <alignment horizontal="right" vertical="center" wrapText="1"/>
      <protection/>
    </xf>
    <xf numFmtId="166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left"/>
    </xf>
    <xf numFmtId="0" fontId="5" fillId="0" borderId="16" xfId="54" applyFont="1" applyFill="1" applyBorder="1" applyAlignment="1">
      <alignment horizontal="center" vertical="center" wrapText="1"/>
      <protection/>
    </xf>
    <xf numFmtId="0" fontId="5" fillId="0" borderId="17" xfId="54" applyFont="1" applyFill="1" applyBorder="1" applyAlignment="1">
      <alignment horizontal="center" vertical="center" wrapText="1"/>
      <protection/>
    </xf>
    <xf numFmtId="0" fontId="7" fillId="0" borderId="0" xfId="56" applyFont="1" applyBorder="1" applyAlignment="1">
      <alignment horizontal="center" vertical="top" wrapText="1"/>
      <protection/>
    </xf>
    <xf numFmtId="0" fontId="2" fillId="0" borderId="0" xfId="0" applyFont="1" applyBorder="1" applyAlignment="1" applyProtection="1">
      <alignment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 quotePrefix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ДЧБ" xfId="54"/>
    <cellStyle name="Обычный_ДЧБ_2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174"/>
  <sheetViews>
    <sheetView showGridLines="0" tabSelected="1" zoomScale="94" zoomScaleNormal="94" zoomScalePageLayoutView="0" workbookViewId="0" topLeftCell="A169">
      <selection activeCell="I173" sqref="I173"/>
    </sheetView>
  </sheetViews>
  <sheetFormatPr defaultColWidth="9.140625" defaultRowHeight="12.75" customHeight="1" outlineLevelRow="7"/>
  <cols>
    <col min="1" max="1" width="6.7109375" style="0" customWidth="1"/>
    <col min="2" max="2" width="20.8515625" style="0" customWidth="1"/>
    <col min="3" max="3" width="35.7109375" style="0" customWidth="1"/>
    <col min="4" max="4" width="18.421875" style="0" customWidth="1"/>
    <col min="5" max="6" width="4.421875" style="0" customWidth="1"/>
    <col min="7" max="7" width="5.140625" style="0" customWidth="1"/>
    <col min="8" max="8" width="4.00390625" style="0" customWidth="1"/>
    <col min="9" max="9" width="12.8515625" style="0" customWidth="1"/>
    <col min="10" max="10" width="12.421875" style="0" customWidth="1"/>
    <col min="11" max="11" width="13.7109375" style="0" customWidth="1"/>
    <col min="12" max="12" width="12.140625" style="0" customWidth="1"/>
    <col min="13" max="13" width="12.7109375" style="0" customWidth="1"/>
  </cols>
  <sheetData>
    <row r="1" spans="1:10" ht="12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7" ht="15">
      <c r="A2" s="36" t="s">
        <v>273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3" ht="76.5" customHeight="1">
      <c r="A4" s="38" t="s">
        <v>1</v>
      </c>
      <c r="B4" s="38" t="s">
        <v>224</v>
      </c>
      <c r="C4" s="38" t="s">
        <v>271</v>
      </c>
      <c r="D4" s="38" t="s">
        <v>272</v>
      </c>
      <c r="E4" s="39" t="s">
        <v>225</v>
      </c>
      <c r="F4" s="39"/>
      <c r="G4" s="39"/>
      <c r="H4" s="39"/>
      <c r="I4" s="34" t="s">
        <v>282</v>
      </c>
      <c r="J4" s="34" t="s">
        <v>283</v>
      </c>
      <c r="K4" s="39" t="s">
        <v>226</v>
      </c>
      <c r="L4" s="40"/>
      <c r="M4" s="40"/>
    </row>
    <row r="5" spans="1:13" ht="45">
      <c r="A5" s="38"/>
      <c r="B5" s="38"/>
      <c r="C5" s="38"/>
      <c r="D5" s="38"/>
      <c r="E5" s="2" t="s">
        <v>227</v>
      </c>
      <c r="F5" s="2" t="s">
        <v>228</v>
      </c>
      <c r="G5" s="2" t="s">
        <v>229</v>
      </c>
      <c r="H5" s="2" t="s">
        <v>281</v>
      </c>
      <c r="I5" s="35"/>
      <c r="J5" s="35"/>
      <c r="K5" s="18" t="s">
        <v>228</v>
      </c>
      <c r="L5" s="18" t="s">
        <v>229</v>
      </c>
      <c r="M5" s="18" t="s">
        <v>281</v>
      </c>
    </row>
    <row r="6" spans="1:13" ht="27">
      <c r="A6" s="3" t="s">
        <v>280</v>
      </c>
      <c r="B6" s="3" t="s">
        <v>3</v>
      </c>
      <c r="C6" s="4" t="s">
        <v>4</v>
      </c>
      <c r="D6" s="4"/>
      <c r="E6" s="4"/>
      <c r="F6" s="4"/>
      <c r="G6" s="4"/>
      <c r="H6" s="4"/>
      <c r="I6" s="10">
        <f>I7+I16+I21+I26+I30+I33+I36+I45+I49+I56+I62+I65+I90</f>
        <v>471266.85500000004</v>
      </c>
      <c r="J6" s="10">
        <f>J7+J16+J21+J26+J30+J33+J36+J45+J49+J56+J62+J65+J90</f>
        <v>652949.4449999998</v>
      </c>
      <c r="K6" s="10">
        <f>K7+K16+K21+K26+K30+K33+K36+K45+K49+K56+K62+K65+K90</f>
        <v>691907.9999999999</v>
      </c>
      <c r="L6" s="10">
        <f>L7+L16+L21+L26+L30+L33+L36+L45+L49+L56+L62+L65+L90</f>
        <v>741686.2</v>
      </c>
      <c r="M6" s="10">
        <f>M7+M16+M21+M26+M30+M33+M36+M45+M49+M56+M62+M65+M90</f>
        <v>772003.6</v>
      </c>
    </row>
    <row r="7" spans="1:13" ht="13.5" outlineLevel="1">
      <c r="A7" s="3" t="s">
        <v>280</v>
      </c>
      <c r="B7" s="3" t="s">
        <v>34</v>
      </c>
      <c r="C7" s="4" t="s">
        <v>35</v>
      </c>
      <c r="D7" s="4"/>
      <c r="E7" s="4"/>
      <c r="F7" s="4"/>
      <c r="G7" s="4"/>
      <c r="H7" s="4"/>
      <c r="I7" s="10">
        <f>I8+I10</f>
        <v>323872.27</v>
      </c>
      <c r="J7" s="10">
        <f>J8+J10</f>
        <v>461157.24</v>
      </c>
      <c r="K7" s="10">
        <f>K8+K10</f>
        <v>522927.29999999993</v>
      </c>
      <c r="L7" s="10">
        <f>L8+L10</f>
        <v>549931.2000000001</v>
      </c>
      <c r="M7" s="10">
        <f>M8+M10</f>
        <v>574009.9</v>
      </c>
    </row>
    <row r="8" spans="1:13" ht="13.5" outlineLevel="2">
      <c r="A8" s="3" t="s">
        <v>280</v>
      </c>
      <c r="B8" s="3" t="s">
        <v>36</v>
      </c>
      <c r="C8" s="4" t="s">
        <v>37</v>
      </c>
      <c r="D8" s="4"/>
      <c r="E8" s="4"/>
      <c r="F8" s="4"/>
      <c r="G8" s="4"/>
      <c r="H8" s="4"/>
      <c r="I8" s="10">
        <f>I9</f>
        <v>194755.22</v>
      </c>
      <c r="J8" s="10">
        <f>J9</f>
        <v>277021.64</v>
      </c>
      <c r="K8" s="10">
        <f>K9</f>
        <v>318259.1</v>
      </c>
      <c r="L8" s="10">
        <f>L9</f>
        <v>339136.9</v>
      </c>
      <c r="M8" s="10">
        <f>M9</f>
        <v>363215.6</v>
      </c>
    </row>
    <row r="9" spans="1:13" ht="69" outlineLevel="4">
      <c r="A9" s="8" t="s">
        <v>32</v>
      </c>
      <c r="B9" s="8" t="s">
        <v>38</v>
      </c>
      <c r="C9" s="6" t="s">
        <v>39</v>
      </c>
      <c r="D9" s="13" t="s">
        <v>33</v>
      </c>
      <c r="E9" s="7">
        <v>10</v>
      </c>
      <c r="F9" s="7">
        <v>10</v>
      </c>
      <c r="G9" s="7">
        <v>10</v>
      </c>
      <c r="H9" s="7">
        <v>10</v>
      </c>
      <c r="I9" s="11">
        <v>194755.22</v>
      </c>
      <c r="J9" s="11">
        <v>277021.64</v>
      </c>
      <c r="K9" s="28">
        <v>318259.1</v>
      </c>
      <c r="L9" s="28">
        <v>339136.9</v>
      </c>
      <c r="M9" s="28">
        <v>363215.6</v>
      </c>
    </row>
    <row r="10" spans="1:13" ht="13.5" outlineLevel="7">
      <c r="A10" s="8" t="s">
        <v>280</v>
      </c>
      <c r="B10" s="3" t="s">
        <v>40</v>
      </c>
      <c r="C10" s="4" t="s">
        <v>41</v>
      </c>
      <c r="D10" s="14"/>
      <c r="E10" s="7"/>
      <c r="F10" s="7"/>
      <c r="G10" s="7"/>
      <c r="H10" s="7"/>
      <c r="I10" s="10">
        <f>SUM(I11:I15)</f>
        <v>129117.04999999999</v>
      </c>
      <c r="J10" s="10">
        <f>SUM(J11:J15)</f>
        <v>184135.6</v>
      </c>
      <c r="K10" s="10">
        <f>SUM(K11:K15)</f>
        <v>204668.19999999998</v>
      </c>
      <c r="L10" s="10">
        <f>SUM(L11:L15)</f>
        <v>210794.30000000002</v>
      </c>
      <c r="M10" s="10">
        <f>SUM(M11:M15)</f>
        <v>210794.30000000002</v>
      </c>
    </row>
    <row r="11" spans="1:13" ht="110.25" outlineLevel="3">
      <c r="A11" s="8" t="s">
        <v>32</v>
      </c>
      <c r="B11" s="8" t="s">
        <v>42</v>
      </c>
      <c r="C11" s="7" t="s">
        <v>230</v>
      </c>
      <c r="D11" s="13" t="s">
        <v>33</v>
      </c>
      <c r="E11" s="6" t="s">
        <v>267</v>
      </c>
      <c r="F11" s="6" t="s">
        <v>267</v>
      </c>
      <c r="G11" s="6" t="s">
        <v>267</v>
      </c>
      <c r="H11" s="6" t="s">
        <v>267</v>
      </c>
      <c r="I11" s="11">
        <v>121975.1</v>
      </c>
      <c r="J11" s="11">
        <v>170553.1</v>
      </c>
      <c r="K11" s="32">
        <v>194460</v>
      </c>
      <c r="L11" s="32">
        <v>200280</v>
      </c>
      <c r="M11" s="32">
        <v>200280</v>
      </c>
    </row>
    <row r="12" spans="1:13" ht="123.75" outlineLevel="1">
      <c r="A12" s="8" t="s">
        <v>32</v>
      </c>
      <c r="B12" s="8" t="s">
        <v>43</v>
      </c>
      <c r="C12" s="7" t="s">
        <v>231</v>
      </c>
      <c r="D12" s="13" t="s">
        <v>33</v>
      </c>
      <c r="E12" s="6" t="s">
        <v>267</v>
      </c>
      <c r="F12" s="6" t="s">
        <v>267</v>
      </c>
      <c r="G12" s="6" t="s">
        <v>267</v>
      </c>
      <c r="H12" s="6" t="s">
        <v>267</v>
      </c>
      <c r="I12" s="11">
        <v>572.45</v>
      </c>
      <c r="J12" s="11">
        <v>815.6</v>
      </c>
      <c r="K12" s="32">
        <v>627.9</v>
      </c>
      <c r="L12" s="32">
        <v>646.5</v>
      </c>
      <c r="M12" s="32">
        <v>646.5</v>
      </c>
    </row>
    <row r="13" spans="1:13" ht="69" outlineLevel="7">
      <c r="A13" s="8" t="s">
        <v>32</v>
      </c>
      <c r="B13" s="8" t="s">
        <v>44</v>
      </c>
      <c r="C13" s="6" t="s">
        <v>45</v>
      </c>
      <c r="D13" s="13" t="s">
        <v>33</v>
      </c>
      <c r="E13" s="6" t="s">
        <v>267</v>
      </c>
      <c r="F13" s="6" t="s">
        <v>267</v>
      </c>
      <c r="G13" s="6" t="s">
        <v>267</v>
      </c>
      <c r="H13" s="6" t="s">
        <v>267</v>
      </c>
      <c r="I13" s="11">
        <v>2028.4</v>
      </c>
      <c r="J13" s="11">
        <v>2148.2</v>
      </c>
      <c r="K13" s="32">
        <v>2997</v>
      </c>
      <c r="L13" s="32">
        <v>3087</v>
      </c>
      <c r="M13" s="32">
        <v>3087</v>
      </c>
    </row>
    <row r="14" spans="1:13" ht="123.75" outlineLevel="1">
      <c r="A14" s="8" t="s">
        <v>32</v>
      </c>
      <c r="B14" s="8" t="s">
        <v>46</v>
      </c>
      <c r="C14" s="7" t="s">
        <v>232</v>
      </c>
      <c r="D14" s="13" t="s">
        <v>33</v>
      </c>
      <c r="E14" s="6" t="s">
        <v>268</v>
      </c>
      <c r="F14" s="6" t="s">
        <v>268</v>
      </c>
      <c r="G14" s="6" t="s">
        <v>268</v>
      </c>
      <c r="H14" s="6" t="s">
        <v>268</v>
      </c>
      <c r="I14" s="11">
        <v>435.7</v>
      </c>
      <c r="J14" s="11">
        <v>1809.3</v>
      </c>
      <c r="K14" s="32">
        <v>693</v>
      </c>
      <c r="L14" s="32">
        <v>713.7</v>
      </c>
      <c r="M14" s="32">
        <v>713.7</v>
      </c>
    </row>
    <row r="15" spans="1:13" ht="186.75" outlineLevel="4">
      <c r="A15" s="8" t="s">
        <v>32</v>
      </c>
      <c r="B15" s="8" t="s">
        <v>47</v>
      </c>
      <c r="C15" s="19" t="s">
        <v>279</v>
      </c>
      <c r="D15" s="13" t="s">
        <v>33</v>
      </c>
      <c r="E15" s="7">
        <v>26</v>
      </c>
      <c r="F15" s="7">
        <v>26</v>
      </c>
      <c r="G15" s="7">
        <v>26</v>
      </c>
      <c r="H15" s="7">
        <v>26</v>
      </c>
      <c r="I15" s="11">
        <v>4105.4</v>
      </c>
      <c r="J15" s="11">
        <v>8809.4</v>
      </c>
      <c r="K15" s="32">
        <v>5890.3</v>
      </c>
      <c r="L15" s="32">
        <v>6067.1</v>
      </c>
      <c r="M15" s="32">
        <v>6067.1</v>
      </c>
    </row>
    <row r="16" spans="1:13" ht="54.75" outlineLevel="4">
      <c r="A16" s="3" t="s">
        <v>280</v>
      </c>
      <c r="B16" s="3" t="s">
        <v>26</v>
      </c>
      <c r="C16" s="4" t="s">
        <v>27</v>
      </c>
      <c r="D16" s="14"/>
      <c r="E16" s="9"/>
      <c r="F16" s="9"/>
      <c r="G16" s="9"/>
      <c r="H16" s="9"/>
      <c r="I16" s="10">
        <f>SUM(I17:I20)</f>
        <v>2707.2299999999996</v>
      </c>
      <c r="J16" s="10">
        <f>SUM(J17:J20)</f>
        <v>3147.1</v>
      </c>
      <c r="K16" s="10">
        <f>SUM(K17:K20)</f>
        <v>3608.1</v>
      </c>
      <c r="L16" s="10">
        <f>SUM(L17:L20)</f>
        <v>3816.2</v>
      </c>
      <c r="M16" s="10">
        <f>SUM(M17:M20)</f>
        <v>4039.8000000000006</v>
      </c>
    </row>
    <row r="17" spans="1:13" ht="123.75" outlineLevel="4">
      <c r="A17" s="8" t="s">
        <v>24</v>
      </c>
      <c r="B17" s="8" t="s">
        <v>28</v>
      </c>
      <c r="C17" s="7" t="s">
        <v>233</v>
      </c>
      <c r="D17" s="13" t="s">
        <v>25</v>
      </c>
      <c r="E17" s="7">
        <v>10</v>
      </c>
      <c r="F17" s="7">
        <v>20</v>
      </c>
      <c r="G17" s="7">
        <v>20</v>
      </c>
      <c r="H17" s="7">
        <v>20</v>
      </c>
      <c r="I17" s="11">
        <v>1323.7</v>
      </c>
      <c r="J17" s="11">
        <v>1422.9</v>
      </c>
      <c r="K17" s="28">
        <v>1709</v>
      </c>
      <c r="L17" s="28">
        <v>1820.6</v>
      </c>
      <c r="M17" s="28">
        <v>1932</v>
      </c>
    </row>
    <row r="18" spans="1:13" ht="123.75" outlineLevel="4">
      <c r="A18" s="8" t="s">
        <v>24</v>
      </c>
      <c r="B18" s="8" t="s">
        <v>29</v>
      </c>
      <c r="C18" s="7" t="s">
        <v>234</v>
      </c>
      <c r="D18" s="13" t="s">
        <v>25</v>
      </c>
      <c r="E18" s="7">
        <v>10</v>
      </c>
      <c r="F18" s="7">
        <v>20</v>
      </c>
      <c r="G18" s="7">
        <v>20</v>
      </c>
      <c r="H18" s="7">
        <v>20</v>
      </c>
      <c r="I18" s="11">
        <v>7.49</v>
      </c>
      <c r="J18" s="11">
        <v>7.9</v>
      </c>
      <c r="K18" s="28">
        <v>11.9</v>
      </c>
      <c r="L18" s="28">
        <v>12.4</v>
      </c>
      <c r="M18" s="28">
        <v>12.9</v>
      </c>
    </row>
    <row r="19" spans="1:13" ht="123.75" outlineLevel="1">
      <c r="A19" s="8" t="s">
        <v>24</v>
      </c>
      <c r="B19" s="8" t="s">
        <v>30</v>
      </c>
      <c r="C19" s="7" t="s">
        <v>235</v>
      </c>
      <c r="D19" s="13" t="s">
        <v>25</v>
      </c>
      <c r="E19" s="7">
        <v>10</v>
      </c>
      <c r="F19" s="7">
        <v>20</v>
      </c>
      <c r="G19" s="7">
        <v>20</v>
      </c>
      <c r="H19" s="7">
        <v>20</v>
      </c>
      <c r="I19" s="11">
        <v>1523.8</v>
      </c>
      <c r="J19" s="11">
        <v>1894.7</v>
      </c>
      <c r="K19" s="28">
        <v>2112.6</v>
      </c>
      <c r="L19" s="28">
        <v>2221.6</v>
      </c>
      <c r="M19" s="28">
        <v>2332.8</v>
      </c>
    </row>
    <row r="20" spans="1:13" ht="123.75" outlineLevel="4">
      <c r="A20" s="8" t="s">
        <v>24</v>
      </c>
      <c r="B20" s="8" t="s">
        <v>31</v>
      </c>
      <c r="C20" s="7" t="s">
        <v>236</v>
      </c>
      <c r="D20" s="13" t="s">
        <v>25</v>
      </c>
      <c r="E20" s="7">
        <v>10</v>
      </c>
      <c r="F20" s="7">
        <v>20</v>
      </c>
      <c r="G20" s="7">
        <v>20</v>
      </c>
      <c r="H20" s="7">
        <v>20</v>
      </c>
      <c r="I20" s="11">
        <v>-147.76</v>
      </c>
      <c r="J20" s="11">
        <v>-178.4</v>
      </c>
      <c r="K20" s="28">
        <v>-225.4</v>
      </c>
      <c r="L20" s="28">
        <v>-238.4</v>
      </c>
      <c r="M20" s="28">
        <v>-237.9</v>
      </c>
    </row>
    <row r="21" spans="1:13" ht="27" outlineLevel="7">
      <c r="A21" s="8" t="s">
        <v>280</v>
      </c>
      <c r="B21" s="3" t="s">
        <v>48</v>
      </c>
      <c r="C21" s="4" t="s">
        <v>49</v>
      </c>
      <c r="D21" s="14"/>
      <c r="E21" s="6"/>
      <c r="F21" s="6"/>
      <c r="G21" s="6"/>
      <c r="H21" s="6"/>
      <c r="I21" s="10">
        <f>SUM(I22:I25)</f>
        <v>39037.299999999996</v>
      </c>
      <c r="J21" s="10">
        <f>SUM(J22:J25)</f>
        <v>45840.43</v>
      </c>
      <c r="K21" s="10">
        <f>SUM(K22:K25)</f>
        <v>56559</v>
      </c>
      <c r="L21" s="10">
        <f>SUM(L22:L25)</f>
        <v>58279.59999999999</v>
      </c>
      <c r="M21" s="10">
        <f>SUM(M22:M25)</f>
        <v>59595.09999999999</v>
      </c>
    </row>
    <row r="22" spans="1:13" ht="54.75" outlineLevel="5">
      <c r="A22" s="8" t="s">
        <v>32</v>
      </c>
      <c r="B22" s="8" t="s">
        <v>51</v>
      </c>
      <c r="C22" s="6" t="s">
        <v>50</v>
      </c>
      <c r="D22" s="13" t="s">
        <v>33</v>
      </c>
      <c r="E22" s="6" t="s">
        <v>269</v>
      </c>
      <c r="F22" s="6" t="s">
        <v>269</v>
      </c>
      <c r="G22" s="6" t="s">
        <v>269</v>
      </c>
      <c r="H22" s="6" t="s">
        <v>269</v>
      </c>
      <c r="I22" s="11">
        <v>21194.8</v>
      </c>
      <c r="J22" s="11">
        <v>25263.73</v>
      </c>
      <c r="K22" s="28">
        <v>28994.8</v>
      </c>
      <c r="L22" s="28">
        <v>29762.1</v>
      </c>
      <c r="M22" s="28">
        <v>30673.1</v>
      </c>
    </row>
    <row r="23" spans="1:13" ht="96" outlineLevel="4">
      <c r="A23" s="8" t="s">
        <v>32</v>
      </c>
      <c r="B23" s="8" t="s">
        <v>52</v>
      </c>
      <c r="C23" s="6" t="s">
        <v>53</v>
      </c>
      <c r="D23" s="13" t="s">
        <v>33</v>
      </c>
      <c r="E23" s="6" t="s">
        <v>269</v>
      </c>
      <c r="F23" s="6" t="s">
        <v>269</v>
      </c>
      <c r="G23" s="6" t="s">
        <v>269</v>
      </c>
      <c r="H23" s="6" t="s">
        <v>269</v>
      </c>
      <c r="I23" s="11">
        <v>10536.7</v>
      </c>
      <c r="J23" s="11">
        <v>11931.2</v>
      </c>
      <c r="K23" s="28">
        <v>17773</v>
      </c>
      <c r="L23" s="28">
        <v>18354.6</v>
      </c>
      <c r="M23" s="28">
        <v>18354.6</v>
      </c>
    </row>
    <row r="24" spans="1:13" ht="27" outlineLevel="7">
      <c r="A24" s="8" t="s">
        <v>32</v>
      </c>
      <c r="B24" s="8" t="s">
        <v>55</v>
      </c>
      <c r="C24" s="6" t="s">
        <v>54</v>
      </c>
      <c r="D24" s="13" t="s">
        <v>33</v>
      </c>
      <c r="E24" s="6" t="s">
        <v>24</v>
      </c>
      <c r="F24" s="6" t="s">
        <v>24</v>
      </c>
      <c r="G24" s="6" t="s">
        <v>24</v>
      </c>
      <c r="H24" s="6" t="s">
        <v>24</v>
      </c>
      <c r="I24" s="11">
        <v>11.6</v>
      </c>
      <c r="J24" s="11">
        <v>31.1</v>
      </c>
      <c r="K24" s="28">
        <v>68.9</v>
      </c>
      <c r="L24" s="28">
        <v>51.7</v>
      </c>
      <c r="M24" s="28">
        <v>51.7</v>
      </c>
    </row>
    <row r="25" spans="1:13" ht="54.75" outlineLevel="3">
      <c r="A25" s="8" t="s">
        <v>32</v>
      </c>
      <c r="B25" s="8" t="s">
        <v>56</v>
      </c>
      <c r="C25" s="6" t="s">
        <v>57</v>
      </c>
      <c r="D25" s="13" t="s">
        <v>33</v>
      </c>
      <c r="E25" s="6" t="s">
        <v>24</v>
      </c>
      <c r="F25" s="6" t="s">
        <v>24</v>
      </c>
      <c r="G25" s="6" t="s">
        <v>24</v>
      </c>
      <c r="H25" s="6" t="s">
        <v>24</v>
      </c>
      <c r="I25" s="11">
        <v>7294.2</v>
      </c>
      <c r="J25" s="11">
        <v>8614.4</v>
      </c>
      <c r="K25" s="28">
        <v>9722.3</v>
      </c>
      <c r="L25" s="28">
        <v>10111.2</v>
      </c>
      <c r="M25" s="28">
        <v>10515.7</v>
      </c>
    </row>
    <row r="26" spans="1:13" ht="13.5" outlineLevel="7">
      <c r="A26" s="8" t="s">
        <v>280</v>
      </c>
      <c r="B26" s="3" t="s">
        <v>58</v>
      </c>
      <c r="C26" s="4" t="s">
        <v>59</v>
      </c>
      <c r="D26" s="14"/>
      <c r="E26" s="6"/>
      <c r="F26" s="6"/>
      <c r="G26" s="6"/>
      <c r="H26" s="6"/>
      <c r="I26" s="10">
        <f>SUM(I27:I29)</f>
        <v>22611.8</v>
      </c>
      <c r="J26" s="10">
        <f>SUM(J27:J29)</f>
        <v>43870.4</v>
      </c>
      <c r="K26" s="10">
        <f>SUM(K27:K29)</f>
        <v>45940.200000000004</v>
      </c>
      <c r="L26" s="10">
        <f>SUM(L27:L29)</f>
        <v>48089.49999999999</v>
      </c>
      <c r="M26" s="10">
        <f>SUM(M27:M29)</f>
        <v>49999.5</v>
      </c>
    </row>
    <row r="27" spans="1:13" ht="69" outlineLevel="7">
      <c r="A27" s="8" t="s">
        <v>32</v>
      </c>
      <c r="B27" s="8" t="s">
        <v>60</v>
      </c>
      <c r="C27" s="6" t="s">
        <v>61</v>
      </c>
      <c r="D27" s="13" t="s">
        <v>33</v>
      </c>
      <c r="E27" s="6" t="s">
        <v>24</v>
      </c>
      <c r="F27" s="6" t="s">
        <v>24</v>
      </c>
      <c r="G27" s="6" t="s">
        <v>24</v>
      </c>
      <c r="H27" s="6" t="s">
        <v>24</v>
      </c>
      <c r="I27" s="11">
        <v>3256.4</v>
      </c>
      <c r="J27" s="11">
        <v>8756</v>
      </c>
      <c r="K27" s="28">
        <v>9767.7</v>
      </c>
      <c r="L27" s="28">
        <v>10209.3</v>
      </c>
      <c r="M27" s="28">
        <v>10611</v>
      </c>
    </row>
    <row r="28" spans="1:13" ht="54.75" outlineLevel="5">
      <c r="A28" s="8" t="s">
        <v>32</v>
      </c>
      <c r="B28" s="8" t="s">
        <v>62</v>
      </c>
      <c r="C28" s="6" t="s">
        <v>63</v>
      </c>
      <c r="D28" s="13" t="s">
        <v>33</v>
      </c>
      <c r="E28" s="6" t="s">
        <v>24</v>
      </c>
      <c r="F28" s="6" t="s">
        <v>24</v>
      </c>
      <c r="G28" s="6" t="s">
        <v>24</v>
      </c>
      <c r="H28" s="6" t="s">
        <v>24</v>
      </c>
      <c r="I28" s="11">
        <v>16958.1</v>
      </c>
      <c r="J28" s="11">
        <v>23210.9</v>
      </c>
      <c r="K28" s="28">
        <v>25964.9</v>
      </c>
      <c r="L28" s="28">
        <v>27208.6</v>
      </c>
      <c r="M28" s="28">
        <v>28294.8</v>
      </c>
    </row>
    <row r="29" spans="1:13" ht="54.75" outlineLevel="7">
      <c r="A29" s="8" t="s">
        <v>32</v>
      </c>
      <c r="B29" s="8" t="s">
        <v>64</v>
      </c>
      <c r="C29" s="6" t="s">
        <v>65</v>
      </c>
      <c r="D29" s="13" t="s">
        <v>33</v>
      </c>
      <c r="E29" s="6" t="s">
        <v>24</v>
      </c>
      <c r="F29" s="6" t="s">
        <v>24</v>
      </c>
      <c r="G29" s="6" t="s">
        <v>24</v>
      </c>
      <c r="H29" s="6" t="s">
        <v>24</v>
      </c>
      <c r="I29" s="11">
        <v>2397.3</v>
      </c>
      <c r="J29" s="11">
        <v>11903.5</v>
      </c>
      <c r="K29" s="28">
        <v>10207.6</v>
      </c>
      <c r="L29" s="28">
        <v>10671.6</v>
      </c>
      <c r="M29" s="28">
        <v>11093.7</v>
      </c>
    </row>
    <row r="30" spans="1:13" ht="13.5" outlineLevel="7">
      <c r="A30" s="8" t="s">
        <v>280</v>
      </c>
      <c r="B30" s="3" t="s">
        <v>66</v>
      </c>
      <c r="C30" s="4" t="s">
        <v>67</v>
      </c>
      <c r="D30" s="14"/>
      <c r="E30" s="6"/>
      <c r="F30" s="6"/>
      <c r="G30" s="6"/>
      <c r="H30" s="6"/>
      <c r="I30" s="10">
        <f>SUM(I31:I32)</f>
        <v>5800.2</v>
      </c>
      <c r="J30" s="10">
        <f>SUM(J31:J32)</f>
        <v>7077</v>
      </c>
      <c r="K30" s="10">
        <f>SUM(K31:K32)</f>
        <v>8168</v>
      </c>
      <c r="L30" s="10">
        <f>SUM(L31:L32)</f>
        <v>8559.8</v>
      </c>
      <c r="M30" s="10">
        <f>SUM(M31:M32)</f>
        <v>8902</v>
      </c>
    </row>
    <row r="31" spans="1:13" ht="69" outlineLevel="3">
      <c r="A31" s="8" t="s">
        <v>32</v>
      </c>
      <c r="B31" s="8" t="s">
        <v>68</v>
      </c>
      <c r="C31" s="6" t="s">
        <v>69</v>
      </c>
      <c r="D31" s="13" t="s">
        <v>33</v>
      </c>
      <c r="E31" s="6" t="s">
        <v>24</v>
      </c>
      <c r="F31" s="6" t="s">
        <v>24</v>
      </c>
      <c r="G31" s="6" t="s">
        <v>24</v>
      </c>
      <c r="H31" s="6" t="s">
        <v>24</v>
      </c>
      <c r="I31" s="11">
        <v>5770.2</v>
      </c>
      <c r="J31" s="11">
        <v>7072</v>
      </c>
      <c r="K31" s="28">
        <v>8163</v>
      </c>
      <c r="L31" s="28">
        <v>8554.8</v>
      </c>
      <c r="M31" s="28">
        <v>8897</v>
      </c>
    </row>
    <row r="32" spans="1:13" ht="41.25" outlineLevel="4">
      <c r="A32" s="8" t="s">
        <v>32</v>
      </c>
      <c r="B32" s="8" t="s">
        <v>92</v>
      </c>
      <c r="C32" s="6" t="s">
        <v>93</v>
      </c>
      <c r="D32" s="13" t="s">
        <v>91</v>
      </c>
      <c r="E32" s="6" t="s">
        <v>24</v>
      </c>
      <c r="F32" s="6" t="s">
        <v>24</v>
      </c>
      <c r="G32" s="6" t="s">
        <v>24</v>
      </c>
      <c r="H32" s="6" t="s">
        <v>24</v>
      </c>
      <c r="I32" s="11">
        <v>30</v>
      </c>
      <c r="J32" s="11">
        <v>5</v>
      </c>
      <c r="K32" s="28">
        <v>5</v>
      </c>
      <c r="L32" s="28">
        <v>5</v>
      </c>
      <c r="M32" s="28">
        <v>5</v>
      </c>
    </row>
    <row r="33" spans="1:13" ht="69" outlineLevel="7">
      <c r="A33" s="8" t="s">
        <v>280</v>
      </c>
      <c r="B33" s="3" t="s">
        <v>70</v>
      </c>
      <c r="C33" s="4" t="s">
        <v>71</v>
      </c>
      <c r="D33" s="14"/>
      <c r="E33" s="6"/>
      <c r="F33" s="6"/>
      <c r="G33" s="6"/>
      <c r="H33" s="6"/>
      <c r="I33" s="10">
        <f>SUM(I34:I35)</f>
        <v>0.2</v>
      </c>
      <c r="J33" s="10">
        <f>SUM(J34:J35)</f>
        <v>1</v>
      </c>
      <c r="K33" s="10">
        <f>SUM(K34:K35)</f>
        <v>0</v>
      </c>
      <c r="L33" s="10">
        <f>SUM(L34:L35)</f>
        <v>0</v>
      </c>
      <c r="M33" s="10">
        <f>SUM(M34:M35)</f>
        <v>0</v>
      </c>
    </row>
    <row r="34" spans="1:13" ht="54.75" outlineLevel="4">
      <c r="A34" s="8" t="s">
        <v>32</v>
      </c>
      <c r="B34" s="8" t="s">
        <v>72</v>
      </c>
      <c r="C34" s="6" t="s">
        <v>73</v>
      </c>
      <c r="D34" s="13" t="s">
        <v>33</v>
      </c>
      <c r="E34" s="6" t="s">
        <v>24</v>
      </c>
      <c r="F34" s="6" t="s">
        <v>24</v>
      </c>
      <c r="G34" s="6" t="s">
        <v>24</v>
      </c>
      <c r="H34" s="6" t="s">
        <v>24</v>
      </c>
      <c r="I34" s="11">
        <v>0</v>
      </c>
      <c r="J34" s="11">
        <v>0.7</v>
      </c>
      <c r="K34" s="28">
        <v>0</v>
      </c>
      <c r="L34" s="28">
        <v>0</v>
      </c>
      <c r="M34" s="28">
        <v>0</v>
      </c>
    </row>
    <row r="35" spans="1:13" ht="41.25" outlineLevel="5">
      <c r="A35" s="8" t="s">
        <v>32</v>
      </c>
      <c r="B35" s="8" t="s">
        <v>74</v>
      </c>
      <c r="C35" s="6" t="s">
        <v>75</v>
      </c>
      <c r="D35" s="13" t="s">
        <v>33</v>
      </c>
      <c r="E35" s="6" t="s">
        <v>24</v>
      </c>
      <c r="F35" s="6" t="s">
        <v>24</v>
      </c>
      <c r="G35" s="6" t="s">
        <v>24</v>
      </c>
      <c r="H35" s="6" t="s">
        <v>24</v>
      </c>
      <c r="I35" s="11">
        <v>0.2</v>
      </c>
      <c r="J35" s="11">
        <v>0.3</v>
      </c>
      <c r="K35" s="28">
        <v>0</v>
      </c>
      <c r="L35" s="28">
        <v>0</v>
      </c>
      <c r="M35" s="28">
        <v>0</v>
      </c>
    </row>
    <row r="36" spans="1:13" ht="69" outlineLevel="4">
      <c r="A36" s="3" t="s">
        <v>280</v>
      </c>
      <c r="B36" s="3" t="s">
        <v>94</v>
      </c>
      <c r="C36" s="4" t="s">
        <v>95</v>
      </c>
      <c r="D36" s="14"/>
      <c r="E36" s="4"/>
      <c r="F36" s="4"/>
      <c r="G36" s="4"/>
      <c r="H36" s="4"/>
      <c r="I36" s="10">
        <f>SUM(I37:I44)</f>
        <v>57663.12999999999</v>
      </c>
      <c r="J36" s="10">
        <f>SUM(J37:J44)</f>
        <v>67786.37000000001</v>
      </c>
      <c r="K36" s="10">
        <f>SUM(K37:K44)</f>
        <v>46400.29999999999</v>
      </c>
      <c r="L36" s="10">
        <f>SUM(L37:L44)</f>
        <v>64551.20000000001</v>
      </c>
      <c r="M36" s="10">
        <f>SUM(M37:M44)</f>
        <v>66868.1</v>
      </c>
    </row>
    <row r="37" spans="1:13" ht="110.25" outlineLevel="5">
      <c r="A37" s="8" t="s">
        <v>90</v>
      </c>
      <c r="B37" s="8" t="s">
        <v>96</v>
      </c>
      <c r="C37" s="7" t="s">
        <v>237</v>
      </c>
      <c r="D37" s="13" t="s">
        <v>91</v>
      </c>
      <c r="E37" s="6" t="s">
        <v>24</v>
      </c>
      <c r="F37" s="6" t="s">
        <v>24</v>
      </c>
      <c r="G37" s="6" t="s">
        <v>24</v>
      </c>
      <c r="H37" s="6" t="s">
        <v>24</v>
      </c>
      <c r="I37" s="11">
        <v>-820.26</v>
      </c>
      <c r="J37" s="11">
        <v>1909.33</v>
      </c>
      <c r="K37" s="28">
        <v>2245.2</v>
      </c>
      <c r="L37" s="28">
        <v>2317.3</v>
      </c>
      <c r="M37" s="28">
        <v>2380.3</v>
      </c>
    </row>
    <row r="38" spans="1:13" ht="110.25" outlineLevel="7">
      <c r="A38" s="8" t="s">
        <v>90</v>
      </c>
      <c r="B38" s="8" t="s">
        <v>97</v>
      </c>
      <c r="C38" s="6" t="s">
        <v>98</v>
      </c>
      <c r="D38" s="13" t="s">
        <v>91</v>
      </c>
      <c r="E38" s="6" t="s">
        <v>24</v>
      </c>
      <c r="F38" s="6" t="s">
        <v>24</v>
      </c>
      <c r="G38" s="6" t="s">
        <v>24</v>
      </c>
      <c r="H38" s="6" t="s">
        <v>24</v>
      </c>
      <c r="I38" s="11">
        <v>52512.27</v>
      </c>
      <c r="J38" s="11">
        <v>60185.54</v>
      </c>
      <c r="K38" s="28">
        <v>40170.1</v>
      </c>
      <c r="L38" s="28">
        <v>58073.9</v>
      </c>
      <c r="M38" s="28">
        <v>60213.4</v>
      </c>
    </row>
    <row r="39" spans="1:13" ht="54.75" outlineLevel="1">
      <c r="A39" s="8" t="s">
        <v>90</v>
      </c>
      <c r="B39" s="8" t="s">
        <v>99</v>
      </c>
      <c r="C39" s="6" t="s">
        <v>100</v>
      </c>
      <c r="D39" s="13" t="s">
        <v>91</v>
      </c>
      <c r="E39" s="6" t="s">
        <v>24</v>
      </c>
      <c r="F39" s="6" t="s">
        <v>24</v>
      </c>
      <c r="G39" s="6" t="s">
        <v>24</v>
      </c>
      <c r="H39" s="6" t="s">
        <v>24</v>
      </c>
      <c r="I39" s="11">
        <v>701.37</v>
      </c>
      <c r="J39" s="11">
        <v>964</v>
      </c>
      <c r="K39" s="28">
        <v>1027.6</v>
      </c>
      <c r="L39" s="28">
        <v>1103.8</v>
      </c>
      <c r="M39" s="28">
        <v>1138.9</v>
      </c>
    </row>
    <row r="40" spans="1:13" ht="82.5" outlineLevel="7">
      <c r="A40" s="8" t="s">
        <v>90</v>
      </c>
      <c r="B40" s="8" t="s">
        <v>101</v>
      </c>
      <c r="C40" s="6" t="s">
        <v>102</v>
      </c>
      <c r="D40" s="13" t="s">
        <v>91</v>
      </c>
      <c r="E40" s="6" t="s">
        <v>24</v>
      </c>
      <c r="F40" s="6" t="s">
        <v>24</v>
      </c>
      <c r="G40" s="6" t="s">
        <v>24</v>
      </c>
      <c r="H40" s="6" t="s">
        <v>24</v>
      </c>
      <c r="I40" s="11">
        <v>554.35</v>
      </c>
      <c r="J40" s="11">
        <v>554.3</v>
      </c>
      <c r="K40" s="28">
        <v>201.6</v>
      </c>
      <c r="L40" s="28">
        <v>201.6</v>
      </c>
      <c r="M40" s="28">
        <v>200</v>
      </c>
    </row>
    <row r="41" spans="1:13" ht="110.25" outlineLevel="1">
      <c r="A41" s="8" t="s">
        <v>90</v>
      </c>
      <c r="B41" s="8" t="s">
        <v>103</v>
      </c>
      <c r="C41" s="6" t="s">
        <v>104</v>
      </c>
      <c r="D41" s="13" t="s">
        <v>91</v>
      </c>
      <c r="E41" s="6" t="s">
        <v>24</v>
      </c>
      <c r="F41" s="6" t="s">
        <v>24</v>
      </c>
      <c r="G41" s="6" t="s">
        <v>24</v>
      </c>
      <c r="H41" s="6" t="s">
        <v>24</v>
      </c>
      <c r="I41" s="11">
        <v>196.2</v>
      </c>
      <c r="J41" s="11">
        <v>261.2</v>
      </c>
      <c r="K41" s="28">
        <v>211.2</v>
      </c>
      <c r="L41" s="28">
        <v>218.4</v>
      </c>
      <c r="M41" s="28">
        <v>226.5</v>
      </c>
    </row>
    <row r="42" spans="1:13" ht="110.25" outlineLevel="2">
      <c r="A42" s="8" t="s">
        <v>286</v>
      </c>
      <c r="B42" s="8" t="s">
        <v>103</v>
      </c>
      <c r="C42" s="6" t="s">
        <v>104</v>
      </c>
      <c r="D42" s="13" t="s">
        <v>284</v>
      </c>
      <c r="E42" s="6" t="s">
        <v>24</v>
      </c>
      <c r="F42" s="6" t="s">
        <v>24</v>
      </c>
      <c r="G42" s="6" t="s">
        <v>24</v>
      </c>
      <c r="H42" s="6" t="s">
        <v>24</v>
      </c>
      <c r="I42" s="11">
        <v>679.6</v>
      </c>
      <c r="J42" s="11">
        <v>940.9</v>
      </c>
      <c r="K42" s="28">
        <v>1227.2</v>
      </c>
      <c r="L42" s="28">
        <v>1249.4</v>
      </c>
      <c r="M42" s="28">
        <v>1284.3</v>
      </c>
    </row>
    <row r="43" spans="1:13" ht="110.25" outlineLevel="4">
      <c r="A43" s="8" t="s">
        <v>90</v>
      </c>
      <c r="B43" s="8" t="s">
        <v>105</v>
      </c>
      <c r="C43" s="7" t="s">
        <v>238</v>
      </c>
      <c r="D43" s="13" t="s">
        <v>91</v>
      </c>
      <c r="E43" s="6" t="s">
        <v>24</v>
      </c>
      <c r="F43" s="6" t="s">
        <v>24</v>
      </c>
      <c r="G43" s="6" t="s">
        <v>24</v>
      </c>
      <c r="H43" s="6" t="s">
        <v>24</v>
      </c>
      <c r="I43" s="11">
        <v>661.5</v>
      </c>
      <c r="J43" s="11">
        <v>938.1</v>
      </c>
      <c r="K43" s="28">
        <v>949.9</v>
      </c>
      <c r="L43" s="28">
        <v>1019.3</v>
      </c>
      <c r="M43" s="28">
        <v>1057.2</v>
      </c>
    </row>
    <row r="44" spans="1:13" ht="110.25" outlineLevel="5">
      <c r="A44" s="8" t="s">
        <v>90</v>
      </c>
      <c r="B44" s="8" t="s">
        <v>106</v>
      </c>
      <c r="C44" s="7" t="s">
        <v>238</v>
      </c>
      <c r="D44" s="13" t="s">
        <v>91</v>
      </c>
      <c r="E44" s="6" t="s">
        <v>24</v>
      </c>
      <c r="F44" s="6" t="s">
        <v>24</v>
      </c>
      <c r="G44" s="6" t="s">
        <v>24</v>
      </c>
      <c r="H44" s="6" t="s">
        <v>24</v>
      </c>
      <c r="I44" s="11">
        <v>3178.1</v>
      </c>
      <c r="J44" s="11">
        <v>2033</v>
      </c>
      <c r="K44" s="28">
        <v>367.5</v>
      </c>
      <c r="L44" s="28">
        <v>367.5</v>
      </c>
      <c r="M44" s="28">
        <v>367.5</v>
      </c>
    </row>
    <row r="45" spans="1:13" ht="27" outlineLevel="2">
      <c r="A45" s="3" t="s">
        <v>280</v>
      </c>
      <c r="B45" s="3" t="s">
        <v>16</v>
      </c>
      <c r="C45" s="4" t="s">
        <v>17</v>
      </c>
      <c r="D45" s="14"/>
      <c r="E45" s="4"/>
      <c r="F45" s="4"/>
      <c r="G45" s="4"/>
      <c r="H45" s="4"/>
      <c r="I45" s="10">
        <f>SUM(I46:I48)</f>
        <v>63.080000000000005</v>
      </c>
      <c r="J45" s="10">
        <f>SUM(J46:J48)</f>
        <v>72.1</v>
      </c>
      <c r="K45" s="10">
        <f>SUM(K46:K48)</f>
        <v>72</v>
      </c>
      <c r="L45" s="10">
        <f>SUM(L46:L48)</f>
        <v>73</v>
      </c>
      <c r="M45" s="10">
        <f>SUM(M46:M48)</f>
        <v>73</v>
      </c>
    </row>
    <row r="46" spans="1:13" ht="41.25" outlineLevel="4">
      <c r="A46" s="8" t="s">
        <v>14</v>
      </c>
      <c r="B46" s="8" t="s">
        <v>18</v>
      </c>
      <c r="C46" s="6" t="s">
        <v>19</v>
      </c>
      <c r="D46" s="13" t="s">
        <v>15</v>
      </c>
      <c r="E46" s="6" t="s">
        <v>270</v>
      </c>
      <c r="F46" s="6" t="s">
        <v>270</v>
      </c>
      <c r="G46" s="6" t="s">
        <v>270</v>
      </c>
      <c r="H46" s="6" t="s">
        <v>270</v>
      </c>
      <c r="I46" s="11">
        <v>24.17</v>
      </c>
      <c r="J46" s="11">
        <v>31.1</v>
      </c>
      <c r="K46" s="17">
        <v>23</v>
      </c>
      <c r="L46" s="17">
        <v>24</v>
      </c>
      <c r="M46" s="17">
        <v>24</v>
      </c>
    </row>
    <row r="47" spans="1:13" ht="39" outlineLevel="1">
      <c r="A47" s="8" t="s">
        <v>14</v>
      </c>
      <c r="B47" s="8" t="s">
        <v>20</v>
      </c>
      <c r="C47" s="6" t="s">
        <v>21</v>
      </c>
      <c r="D47" s="13" t="s">
        <v>15</v>
      </c>
      <c r="E47" s="6" t="s">
        <v>270</v>
      </c>
      <c r="F47" s="6" t="s">
        <v>270</v>
      </c>
      <c r="G47" s="6" t="s">
        <v>270</v>
      </c>
      <c r="H47" s="6" t="s">
        <v>270</v>
      </c>
      <c r="I47" s="11">
        <v>38.7</v>
      </c>
      <c r="J47" s="11">
        <v>40</v>
      </c>
      <c r="K47" s="17">
        <v>48</v>
      </c>
      <c r="L47" s="17">
        <v>48</v>
      </c>
      <c r="M47" s="17">
        <v>48</v>
      </c>
    </row>
    <row r="48" spans="1:13" ht="39" outlineLevel="5">
      <c r="A48" s="8" t="s">
        <v>14</v>
      </c>
      <c r="B48" s="8" t="s">
        <v>22</v>
      </c>
      <c r="C48" s="6" t="s">
        <v>23</v>
      </c>
      <c r="D48" s="13" t="s">
        <v>15</v>
      </c>
      <c r="E48" s="6" t="s">
        <v>270</v>
      </c>
      <c r="F48" s="6" t="s">
        <v>270</v>
      </c>
      <c r="G48" s="6" t="s">
        <v>270</v>
      </c>
      <c r="H48" s="6" t="s">
        <v>270</v>
      </c>
      <c r="I48" s="11">
        <v>0.21</v>
      </c>
      <c r="J48" s="11">
        <v>1</v>
      </c>
      <c r="K48" s="17">
        <v>1</v>
      </c>
      <c r="L48" s="17">
        <v>1</v>
      </c>
      <c r="M48" s="17">
        <v>1</v>
      </c>
    </row>
    <row r="49" spans="1:13" ht="54.75" outlineLevel="2">
      <c r="A49" s="3" t="s">
        <v>280</v>
      </c>
      <c r="B49" s="3" t="s">
        <v>107</v>
      </c>
      <c r="C49" s="4" t="s">
        <v>108</v>
      </c>
      <c r="D49" s="14"/>
      <c r="E49" s="4"/>
      <c r="F49" s="4"/>
      <c r="G49" s="4"/>
      <c r="H49" s="4"/>
      <c r="I49" s="10">
        <f>I50+I51+I52+I53+I54+I55</f>
        <v>7464.200000000001</v>
      </c>
      <c r="J49" s="10">
        <f>J50+J51+J52+J53+J54+J55</f>
        <v>10392.95</v>
      </c>
      <c r="K49" s="10">
        <f>SUM(K50:K54)</f>
        <v>4756.1</v>
      </c>
      <c r="L49" s="10">
        <f>SUM(L50:L54)</f>
        <v>4908.700000000001</v>
      </c>
      <c r="M49" s="10">
        <f>SUM(M50:M54)</f>
        <v>5039.2</v>
      </c>
    </row>
    <row r="50" spans="1:13" ht="41.25" outlineLevel="5">
      <c r="A50" s="8" t="s">
        <v>139</v>
      </c>
      <c r="B50" s="8" t="s">
        <v>141</v>
      </c>
      <c r="C50" s="6" t="s">
        <v>142</v>
      </c>
      <c r="D50" s="13" t="s">
        <v>140</v>
      </c>
      <c r="E50" s="7">
        <v>100</v>
      </c>
      <c r="F50" s="7">
        <v>100</v>
      </c>
      <c r="G50" s="7">
        <v>100</v>
      </c>
      <c r="H50" s="7">
        <v>100</v>
      </c>
      <c r="I50" s="11">
        <v>223.4</v>
      </c>
      <c r="J50" s="11">
        <v>261</v>
      </c>
      <c r="K50" s="28">
        <v>495.8</v>
      </c>
      <c r="L50" s="28">
        <v>519.6</v>
      </c>
      <c r="M50" s="28">
        <v>540.4</v>
      </c>
    </row>
    <row r="51" spans="1:13" ht="54.75" outlineLevel="2">
      <c r="A51" s="8" t="s">
        <v>90</v>
      </c>
      <c r="B51" s="8" t="s">
        <v>109</v>
      </c>
      <c r="C51" s="6" t="s">
        <v>110</v>
      </c>
      <c r="D51" s="13" t="s">
        <v>91</v>
      </c>
      <c r="E51" s="7">
        <v>100</v>
      </c>
      <c r="F51" s="7">
        <v>100</v>
      </c>
      <c r="G51" s="7">
        <v>100</v>
      </c>
      <c r="H51" s="7">
        <v>100</v>
      </c>
      <c r="I51" s="11">
        <v>2087.9</v>
      </c>
      <c r="J51" s="11">
        <v>3237.4</v>
      </c>
      <c r="K51" s="28">
        <v>4158.6</v>
      </c>
      <c r="L51" s="28">
        <v>4283.8</v>
      </c>
      <c r="M51" s="28">
        <v>4390</v>
      </c>
    </row>
    <row r="52" spans="1:13" ht="54.75" outlineLevel="2">
      <c r="A52" s="8" t="s">
        <v>90</v>
      </c>
      <c r="B52" s="8" t="s">
        <v>109</v>
      </c>
      <c r="C52" s="6" t="s">
        <v>110</v>
      </c>
      <c r="D52" s="13" t="s">
        <v>140</v>
      </c>
      <c r="E52" s="7">
        <v>100</v>
      </c>
      <c r="F52" s="7">
        <v>100</v>
      </c>
      <c r="G52" s="7">
        <v>100</v>
      </c>
      <c r="H52" s="7">
        <v>100</v>
      </c>
      <c r="I52" s="11">
        <v>41.3</v>
      </c>
      <c r="J52" s="11">
        <v>62.05</v>
      </c>
      <c r="K52" s="28">
        <v>66.7</v>
      </c>
      <c r="L52" s="28">
        <v>70.3</v>
      </c>
      <c r="M52" s="28">
        <v>73.8</v>
      </c>
    </row>
    <row r="53" spans="1:13" ht="54.75" outlineLevel="4">
      <c r="A53" s="8" t="s">
        <v>90</v>
      </c>
      <c r="B53" s="8" t="s">
        <v>111</v>
      </c>
      <c r="C53" s="6" t="s">
        <v>112</v>
      </c>
      <c r="D53" s="13" t="s">
        <v>91</v>
      </c>
      <c r="E53" s="7">
        <v>100</v>
      </c>
      <c r="F53" s="7">
        <v>100</v>
      </c>
      <c r="G53" s="7">
        <v>100</v>
      </c>
      <c r="H53" s="7">
        <v>100</v>
      </c>
      <c r="I53" s="11">
        <v>532.5</v>
      </c>
      <c r="J53" s="11">
        <v>532.5</v>
      </c>
      <c r="K53" s="28">
        <v>35</v>
      </c>
      <c r="L53" s="28">
        <v>35</v>
      </c>
      <c r="M53" s="28">
        <v>35</v>
      </c>
    </row>
    <row r="54" spans="1:13" ht="69" outlineLevel="3">
      <c r="A54" s="8" t="s">
        <v>286</v>
      </c>
      <c r="B54" s="8" t="s">
        <v>131</v>
      </c>
      <c r="C54" s="6" t="s">
        <v>132</v>
      </c>
      <c r="D54" s="13" t="s">
        <v>284</v>
      </c>
      <c r="E54" s="7">
        <v>100</v>
      </c>
      <c r="F54" s="7">
        <v>100</v>
      </c>
      <c r="G54" s="7">
        <v>100</v>
      </c>
      <c r="H54" s="7">
        <v>100</v>
      </c>
      <c r="I54" s="11">
        <v>2829.1</v>
      </c>
      <c r="J54" s="11">
        <v>2829.1</v>
      </c>
      <c r="K54" s="28">
        <v>0</v>
      </c>
      <c r="L54" s="28">
        <v>0</v>
      </c>
      <c r="M54" s="28">
        <v>0</v>
      </c>
    </row>
    <row r="55" spans="1:13" ht="69" outlineLevel="3">
      <c r="A55" s="8" t="s">
        <v>286</v>
      </c>
      <c r="B55" s="8" t="s">
        <v>287</v>
      </c>
      <c r="C55" s="20" t="s">
        <v>285</v>
      </c>
      <c r="D55" s="13" t="s">
        <v>284</v>
      </c>
      <c r="E55" s="7">
        <v>100</v>
      </c>
      <c r="F55" s="7">
        <v>100</v>
      </c>
      <c r="G55" s="7">
        <v>100</v>
      </c>
      <c r="H55" s="7">
        <v>100</v>
      </c>
      <c r="I55" s="11">
        <v>1750</v>
      </c>
      <c r="J55" s="11">
        <v>3470.9</v>
      </c>
      <c r="K55" s="28">
        <v>0</v>
      </c>
      <c r="L55" s="28">
        <v>0</v>
      </c>
      <c r="M55" s="28">
        <v>0</v>
      </c>
    </row>
    <row r="56" spans="1:13" ht="41.25" outlineLevel="7">
      <c r="A56" s="8" t="s">
        <v>280</v>
      </c>
      <c r="B56" s="3" t="s">
        <v>113</v>
      </c>
      <c r="C56" s="4" t="s">
        <v>114</v>
      </c>
      <c r="D56" s="14"/>
      <c r="E56" s="7"/>
      <c r="F56" s="7"/>
      <c r="G56" s="7"/>
      <c r="H56" s="7"/>
      <c r="I56" s="10">
        <f>SUM(I57:I61)</f>
        <v>10533.830000000002</v>
      </c>
      <c r="J56" s="10">
        <f>SUM(J57:J61)</f>
        <v>11485.630000000001</v>
      </c>
      <c r="K56" s="10">
        <f>SUM(K57:K61)</f>
        <v>2500</v>
      </c>
      <c r="L56" s="10">
        <f>SUM(L57:L61)</f>
        <v>2500</v>
      </c>
      <c r="M56" s="10">
        <f>SUM(M57:M61)</f>
        <v>2500</v>
      </c>
    </row>
    <row r="57" spans="1:13" ht="138" outlineLevel="4">
      <c r="A57" s="8" t="s">
        <v>90</v>
      </c>
      <c r="B57" s="8" t="s">
        <v>288</v>
      </c>
      <c r="C57" s="7" t="s">
        <v>289</v>
      </c>
      <c r="D57" s="13" t="s">
        <v>91</v>
      </c>
      <c r="E57" s="7">
        <v>100</v>
      </c>
      <c r="F57" s="7">
        <v>100</v>
      </c>
      <c r="G57" s="7">
        <v>100</v>
      </c>
      <c r="H57" s="7">
        <v>100</v>
      </c>
      <c r="I57" s="11">
        <v>7458.6</v>
      </c>
      <c r="J57" s="11">
        <v>7458.6</v>
      </c>
      <c r="K57" s="17">
        <v>0</v>
      </c>
      <c r="L57" s="17">
        <v>0</v>
      </c>
      <c r="M57" s="17">
        <v>0</v>
      </c>
    </row>
    <row r="58" spans="1:13" ht="138" outlineLevel="4">
      <c r="A58" s="8" t="s">
        <v>286</v>
      </c>
      <c r="B58" s="8" t="s">
        <v>291</v>
      </c>
      <c r="C58" s="7" t="s">
        <v>290</v>
      </c>
      <c r="D58" s="13" t="s">
        <v>284</v>
      </c>
      <c r="E58" s="7">
        <v>100</v>
      </c>
      <c r="F58" s="7">
        <v>100</v>
      </c>
      <c r="G58" s="7">
        <v>100</v>
      </c>
      <c r="H58" s="7">
        <v>100</v>
      </c>
      <c r="I58" s="11">
        <v>20.55</v>
      </c>
      <c r="J58" s="11">
        <v>20.55</v>
      </c>
      <c r="K58" s="17">
        <v>0</v>
      </c>
      <c r="L58" s="17">
        <v>0</v>
      </c>
      <c r="M58" s="17">
        <v>0</v>
      </c>
    </row>
    <row r="59" spans="1:13" ht="138" outlineLevel="4">
      <c r="A59" s="8" t="s">
        <v>139</v>
      </c>
      <c r="B59" s="8" t="s">
        <v>291</v>
      </c>
      <c r="C59" s="7" t="s">
        <v>290</v>
      </c>
      <c r="D59" s="13" t="s">
        <v>140</v>
      </c>
      <c r="E59" s="7">
        <v>100</v>
      </c>
      <c r="F59" s="7">
        <v>100</v>
      </c>
      <c r="G59" s="7">
        <v>100</v>
      </c>
      <c r="H59" s="7">
        <v>100</v>
      </c>
      <c r="I59" s="11">
        <v>6.48</v>
      </c>
      <c r="J59" s="11">
        <v>6.48</v>
      </c>
      <c r="K59" s="17">
        <v>0</v>
      </c>
      <c r="L59" s="17">
        <v>0</v>
      </c>
      <c r="M59" s="17">
        <v>0</v>
      </c>
    </row>
    <row r="60" spans="1:13" ht="69" outlineLevel="7">
      <c r="A60" s="8" t="s">
        <v>90</v>
      </c>
      <c r="B60" s="8" t="s">
        <v>115</v>
      </c>
      <c r="C60" s="6" t="s">
        <v>116</v>
      </c>
      <c r="D60" s="13" t="s">
        <v>91</v>
      </c>
      <c r="E60" s="7">
        <v>100</v>
      </c>
      <c r="F60" s="7">
        <v>100</v>
      </c>
      <c r="G60" s="7">
        <v>100</v>
      </c>
      <c r="H60" s="7">
        <v>100</v>
      </c>
      <c r="I60" s="11">
        <v>1764</v>
      </c>
      <c r="J60" s="11">
        <v>2200</v>
      </c>
      <c r="K60" s="17">
        <v>700</v>
      </c>
      <c r="L60" s="17">
        <v>700</v>
      </c>
      <c r="M60" s="17">
        <v>700</v>
      </c>
    </row>
    <row r="61" spans="1:13" ht="82.5" outlineLevel="7">
      <c r="A61" s="8" t="s">
        <v>90</v>
      </c>
      <c r="B61" s="8" t="s">
        <v>117</v>
      </c>
      <c r="C61" s="6" t="s">
        <v>118</v>
      </c>
      <c r="D61" s="13" t="s">
        <v>91</v>
      </c>
      <c r="E61" s="7">
        <v>100</v>
      </c>
      <c r="F61" s="7">
        <v>100</v>
      </c>
      <c r="G61" s="7">
        <v>100</v>
      </c>
      <c r="H61" s="7">
        <v>100</v>
      </c>
      <c r="I61" s="11">
        <v>1284.2</v>
      </c>
      <c r="J61" s="11">
        <v>1800</v>
      </c>
      <c r="K61" s="17">
        <v>1800</v>
      </c>
      <c r="L61" s="17">
        <v>1800</v>
      </c>
      <c r="M61" s="17">
        <v>1800</v>
      </c>
    </row>
    <row r="62" spans="1:13" ht="27" outlineLevel="4">
      <c r="A62" s="3" t="s">
        <v>280</v>
      </c>
      <c r="B62" s="3" t="s">
        <v>119</v>
      </c>
      <c r="C62" s="4" t="s">
        <v>120</v>
      </c>
      <c r="D62" s="14"/>
      <c r="E62" s="9"/>
      <c r="F62" s="9"/>
      <c r="G62" s="9"/>
      <c r="H62" s="9"/>
      <c r="I62" s="10">
        <f>SUM(I63:I64)</f>
        <v>110.3</v>
      </c>
      <c r="J62" s="10">
        <f>SUM(J63:J64)</f>
        <v>182</v>
      </c>
      <c r="K62" s="10">
        <f>SUM(K63:K64)</f>
        <v>164</v>
      </c>
      <c r="L62" s="10">
        <f>SUM(L63:L64)</f>
        <v>164</v>
      </c>
      <c r="M62" s="10">
        <f>SUM(M63:M64)</f>
        <v>164</v>
      </c>
    </row>
    <row r="63" spans="1:13" ht="54.75" outlineLevel="4">
      <c r="A63" s="8" t="s">
        <v>90</v>
      </c>
      <c r="B63" s="8" t="s">
        <v>121</v>
      </c>
      <c r="C63" s="6" t="s">
        <v>122</v>
      </c>
      <c r="D63" s="13" t="s">
        <v>91</v>
      </c>
      <c r="E63" s="7">
        <v>100</v>
      </c>
      <c r="F63" s="7">
        <v>100</v>
      </c>
      <c r="G63" s="7">
        <v>100</v>
      </c>
      <c r="H63" s="7">
        <v>100</v>
      </c>
      <c r="I63" s="11">
        <v>67</v>
      </c>
      <c r="J63" s="11">
        <v>65</v>
      </c>
      <c r="K63" s="28">
        <v>50</v>
      </c>
      <c r="L63" s="28">
        <v>50</v>
      </c>
      <c r="M63" s="28">
        <v>50</v>
      </c>
    </row>
    <row r="64" spans="1:13" ht="66" outlineLevel="7">
      <c r="A64" s="8" t="s">
        <v>286</v>
      </c>
      <c r="B64" s="8" t="s">
        <v>121</v>
      </c>
      <c r="C64" s="6" t="s">
        <v>122</v>
      </c>
      <c r="D64" s="13" t="s">
        <v>266</v>
      </c>
      <c r="E64" s="7">
        <v>100</v>
      </c>
      <c r="F64" s="7">
        <v>100</v>
      </c>
      <c r="G64" s="7">
        <v>100</v>
      </c>
      <c r="H64" s="7">
        <v>100</v>
      </c>
      <c r="I64" s="11">
        <v>43.3</v>
      </c>
      <c r="J64" s="11">
        <v>117</v>
      </c>
      <c r="K64" s="28">
        <v>114</v>
      </c>
      <c r="L64" s="28">
        <v>114</v>
      </c>
      <c r="M64" s="28">
        <v>114</v>
      </c>
    </row>
    <row r="65" spans="1:13" ht="33" customHeight="1" outlineLevel="3">
      <c r="A65" s="3" t="s">
        <v>280</v>
      </c>
      <c r="B65" s="3" t="s">
        <v>6</v>
      </c>
      <c r="C65" s="4" t="s">
        <v>7</v>
      </c>
      <c r="D65" s="14"/>
      <c r="E65" s="4"/>
      <c r="F65" s="4"/>
      <c r="G65" s="4"/>
      <c r="H65" s="4"/>
      <c r="I65" s="10">
        <f>SUM(I66:I89)</f>
        <v>1392.555</v>
      </c>
      <c r="J65" s="10">
        <f>SUM(J66:J89)</f>
        <v>1837.225</v>
      </c>
      <c r="K65" s="10">
        <f>SUM(K66:K89)</f>
        <v>783</v>
      </c>
      <c r="L65" s="10">
        <f>SUM(L66:L89)</f>
        <v>783</v>
      </c>
      <c r="M65" s="10">
        <f>SUM(M66:M89)</f>
        <v>783</v>
      </c>
    </row>
    <row r="66" spans="1:13" ht="123.75" outlineLevel="3">
      <c r="A66" s="8" t="s">
        <v>2</v>
      </c>
      <c r="B66" s="8" t="s">
        <v>8</v>
      </c>
      <c r="C66" s="7" t="s">
        <v>239</v>
      </c>
      <c r="D66" s="13" t="s">
        <v>5</v>
      </c>
      <c r="E66" s="7">
        <v>50</v>
      </c>
      <c r="F66" s="7">
        <v>50</v>
      </c>
      <c r="G66" s="7">
        <v>50</v>
      </c>
      <c r="H66" s="7">
        <v>50</v>
      </c>
      <c r="I66" s="11">
        <v>4.9</v>
      </c>
      <c r="J66" s="11">
        <v>4</v>
      </c>
      <c r="K66" s="28">
        <v>5</v>
      </c>
      <c r="L66" s="28">
        <v>5</v>
      </c>
      <c r="M66" s="28">
        <v>5</v>
      </c>
    </row>
    <row r="67" spans="1:13" ht="123.75" outlineLevel="4">
      <c r="A67" s="8" t="s">
        <v>82</v>
      </c>
      <c r="B67" s="8" t="s">
        <v>8</v>
      </c>
      <c r="C67" s="7" t="s">
        <v>239</v>
      </c>
      <c r="D67" s="13" t="s">
        <v>83</v>
      </c>
      <c r="E67" s="7">
        <v>50</v>
      </c>
      <c r="F67" s="7">
        <v>50</v>
      </c>
      <c r="G67" s="7">
        <v>50</v>
      </c>
      <c r="H67" s="7">
        <v>50</v>
      </c>
      <c r="I67" s="11">
        <v>18.9</v>
      </c>
      <c r="J67" s="11">
        <v>20</v>
      </c>
      <c r="K67" s="28">
        <v>20</v>
      </c>
      <c r="L67" s="28">
        <v>20</v>
      </c>
      <c r="M67" s="28">
        <v>20</v>
      </c>
    </row>
    <row r="68" spans="1:13" ht="138" outlineLevel="4">
      <c r="A68" s="8" t="s">
        <v>2</v>
      </c>
      <c r="B68" s="8" t="s">
        <v>10</v>
      </c>
      <c r="C68" s="7" t="s">
        <v>9</v>
      </c>
      <c r="D68" s="13" t="s">
        <v>5</v>
      </c>
      <c r="E68" s="7">
        <v>50</v>
      </c>
      <c r="F68" s="7">
        <v>50</v>
      </c>
      <c r="G68" s="7">
        <v>50</v>
      </c>
      <c r="H68" s="7">
        <v>50</v>
      </c>
      <c r="I68" s="11">
        <v>3.9</v>
      </c>
      <c r="J68" s="11">
        <v>4</v>
      </c>
      <c r="K68" s="28">
        <v>4</v>
      </c>
      <c r="L68" s="28">
        <v>4</v>
      </c>
      <c r="M68" s="28">
        <v>4</v>
      </c>
    </row>
    <row r="69" spans="1:13" ht="138" outlineLevel="2">
      <c r="A69" s="8" t="s">
        <v>82</v>
      </c>
      <c r="B69" s="8" t="s">
        <v>10</v>
      </c>
      <c r="C69" s="7" t="s">
        <v>9</v>
      </c>
      <c r="D69" s="13" t="s">
        <v>83</v>
      </c>
      <c r="E69" s="7">
        <v>50</v>
      </c>
      <c r="F69" s="7">
        <v>50</v>
      </c>
      <c r="G69" s="7">
        <v>50</v>
      </c>
      <c r="H69" s="7">
        <v>50</v>
      </c>
      <c r="I69" s="11">
        <v>99.45</v>
      </c>
      <c r="J69" s="11">
        <v>100</v>
      </c>
      <c r="K69" s="28">
        <v>100</v>
      </c>
      <c r="L69" s="28">
        <v>100</v>
      </c>
      <c r="M69" s="28">
        <v>100</v>
      </c>
    </row>
    <row r="70" spans="1:13" ht="123.75" outlineLevel="2">
      <c r="A70" s="8" t="s">
        <v>2</v>
      </c>
      <c r="B70" s="8" t="s">
        <v>11</v>
      </c>
      <c r="C70" s="7" t="s">
        <v>240</v>
      </c>
      <c r="D70" s="13" t="s">
        <v>5</v>
      </c>
      <c r="E70" s="7">
        <v>50</v>
      </c>
      <c r="F70" s="7">
        <v>50</v>
      </c>
      <c r="G70" s="7">
        <v>50</v>
      </c>
      <c r="H70" s="7">
        <v>50</v>
      </c>
      <c r="I70" s="11">
        <v>2</v>
      </c>
      <c r="J70" s="11">
        <v>2</v>
      </c>
      <c r="K70" s="28">
        <v>2</v>
      </c>
      <c r="L70" s="28">
        <v>2</v>
      </c>
      <c r="M70" s="28">
        <v>2</v>
      </c>
    </row>
    <row r="71" spans="1:13" ht="123.75">
      <c r="A71" s="8" t="s">
        <v>82</v>
      </c>
      <c r="B71" s="8" t="s">
        <v>11</v>
      </c>
      <c r="C71" s="7" t="s">
        <v>240</v>
      </c>
      <c r="D71" s="13" t="s">
        <v>83</v>
      </c>
      <c r="E71" s="7">
        <v>50</v>
      </c>
      <c r="F71" s="7">
        <v>50</v>
      </c>
      <c r="G71" s="7">
        <v>50</v>
      </c>
      <c r="H71" s="7">
        <v>50</v>
      </c>
      <c r="I71" s="11">
        <v>14.34</v>
      </c>
      <c r="J71" s="11">
        <v>15</v>
      </c>
      <c r="K71" s="28">
        <v>15</v>
      </c>
      <c r="L71" s="28">
        <v>15</v>
      </c>
      <c r="M71" s="28">
        <v>15</v>
      </c>
    </row>
    <row r="72" spans="1:13" ht="123.75" outlineLevel="1">
      <c r="A72" s="8" t="s">
        <v>82</v>
      </c>
      <c r="B72" s="8" t="s">
        <v>84</v>
      </c>
      <c r="C72" s="7" t="s">
        <v>241</v>
      </c>
      <c r="D72" s="13" t="s">
        <v>83</v>
      </c>
      <c r="E72" s="7">
        <v>50</v>
      </c>
      <c r="F72" s="7">
        <v>50</v>
      </c>
      <c r="G72" s="7">
        <v>50</v>
      </c>
      <c r="H72" s="7">
        <v>50</v>
      </c>
      <c r="I72" s="11">
        <v>12.1</v>
      </c>
      <c r="J72" s="11">
        <v>13</v>
      </c>
      <c r="K72" s="28">
        <v>13</v>
      </c>
      <c r="L72" s="28">
        <v>13</v>
      </c>
      <c r="M72" s="28">
        <v>13</v>
      </c>
    </row>
    <row r="73" spans="1:13" ht="123.75" outlineLevel="4">
      <c r="A73" s="8" t="s">
        <v>82</v>
      </c>
      <c r="B73" s="8" t="s">
        <v>85</v>
      </c>
      <c r="C73" s="7" t="s">
        <v>242</v>
      </c>
      <c r="D73" s="13" t="s">
        <v>83</v>
      </c>
      <c r="E73" s="7">
        <v>50</v>
      </c>
      <c r="F73" s="7">
        <v>50</v>
      </c>
      <c r="G73" s="7">
        <v>50</v>
      </c>
      <c r="H73" s="7">
        <v>50</v>
      </c>
      <c r="I73" s="11">
        <v>63.1</v>
      </c>
      <c r="J73" s="11">
        <v>75</v>
      </c>
      <c r="K73" s="28">
        <v>75</v>
      </c>
      <c r="L73" s="28">
        <v>75</v>
      </c>
      <c r="M73" s="28">
        <v>75</v>
      </c>
    </row>
    <row r="74" spans="1:13" ht="110.25" outlineLevel="3">
      <c r="A74" s="8" t="s">
        <v>82</v>
      </c>
      <c r="B74" s="8" t="s">
        <v>86</v>
      </c>
      <c r="C74" s="7" t="s">
        <v>243</v>
      </c>
      <c r="D74" s="13" t="s">
        <v>83</v>
      </c>
      <c r="E74" s="7">
        <v>50</v>
      </c>
      <c r="F74" s="7">
        <v>50</v>
      </c>
      <c r="G74" s="7">
        <v>50</v>
      </c>
      <c r="H74" s="7">
        <v>50</v>
      </c>
      <c r="I74" s="11">
        <v>15</v>
      </c>
      <c r="J74" s="11">
        <v>16</v>
      </c>
      <c r="K74" s="28">
        <v>15</v>
      </c>
      <c r="L74" s="28">
        <v>15</v>
      </c>
      <c r="M74" s="28">
        <v>15</v>
      </c>
    </row>
    <row r="75" spans="1:13" ht="123.75" outlineLevel="2">
      <c r="A75" s="8" t="s">
        <v>82</v>
      </c>
      <c r="B75" s="8" t="s">
        <v>87</v>
      </c>
      <c r="C75" s="7" t="s">
        <v>244</v>
      </c>
      <c r="D75" s="13" t="s">
        <v>83</v>
      </c>
      <c r="E75" s="7">
        <v>50</v>
      </c>
      <c r="F75" s="7">
        <v>50</v>
      </c>
      <c r="G75" s="7">
        <v>50</v>
      </c>
      <c r="H75" s="7">
        <v>50</v>
      </c>
      <c r="I75" s="11">
        <v>3.8</v>
      </c>
      <c r="J75" s="11">
        <v>5</v>
      </c>
      <c r="K75" s="28">
        <v>5</v>
      </c>
      <c r="L75" s="28">
        <v>5</v>
      </c>
      <c r="M75" s="28">
        <v>5</v>
      </c>
    </row>
    <row r="76" spans="1:13" ht="123.75" outlineLevel="2">
      <c r="A76" s="8" t="s">
        <v>82</v>
      </c>
      <c r="B76" s="8" t="s">
        <v>12</v>
      </c>
      <c r="C76" s="7" t="s">
        <v>245</v>
      </c>
      <c r="D76" s="13" t="s">
        <v>83</v>
      </c>
      <c r="E76" s="7">
        <v>50</v>
      </c>
      <c r="F76" s="7">
        <v>50</v>
      </c>
      <c r="G76" s="7">
        <v>50</v>
      </c>
      <c r="H76" s="7">
        <v>50</v>
      </c>
      <c r="I76" s="11">
        <v>122.74</v>
      </c>
      <c r="J76" s="11">
        <v>120</v>
      </c>
      <c r="K76" s="28">
        <v>120</v>
      </c>
      <c r="L76" s="28">
        <v>120</v>
      </c>
      <c r="M76" s="28">
        <v>120</v>
      </c>
    </row>
    <row r="77" spans="1:13" ht="110.25" outlineLevel="5">
      <c r="A77" s="8" t="s">
        <v>90</v>
      </c>
      <c r="B77" s="8" t="s">
        <v>123</v>
      </c>
      <c r="C77" s="6" t="s">
        <v>124</v>
      </c>
      <c r="D77" s="13" t="s">
        <v>91</v>
      </c>
      <c r="E77" s="7">
        <v>50</v>
      </c>
      <c r="F77" s="7">
        <v>50</v>
      </c>
      <c r="G77" s="7">
        <v>50</v>
      </c>
      <c r="H77" s="7">
        <v>50</v>
      </c>
      <c r="I77" s="11">
        <v>2</v>
      </c>
      <c r="J77" s="11">
        <v>2</v>
      </c>
      <c r="K77" s="28">
        <v>0</v>
      </c>
      <c r="L77" s="28">
        <v>0</v>
      </c>
      <c r="M77" s="28">
        <v>0</v>
      </c>
    </row>
    <row r="78" spans="1:13" ht="138" outlineLevel="5">
      <c r="A78" s="8" t="s">
        <v>292</v>
      </c>
      <c r="B78" s="8" t="s">
        <v>13</v>
      </c>
      <c r="C78" s="7" t="s">
        <v>246</v>
      </c>
      <c r="D78" s="13" t="s">
        <v>293</v>
      </c>
      <c r="E78" s="7">
        <v>50</v>
      </c>
      <c r="F78" s="7">
        <v>50</v>
      </c>
      <c r="G78" s="7">
        <v>50</v>
      </c>
      <c r="H78" s="7">
        <v>50</v>
      </c>
      <c r="I78" s="11">
        <v>3</v>
      </c>
      <c r="J78" s="11">
        <v>3</v>
      </c>
      <c r="K78" s="28">
        <v>3</v>
      </c>
      <c r="L78" s="28">
        <v>3</v>
      </c>
      <c r="M78" s="28">
        <v>3</v>
      </c>
    </row>
    <row r="79" spans="1:13" ht="138" outlineLevel="5">
      <c r="A79" s="8" t="s">
        <v>2</v>
      </c>
      <c r="B79" s="8" t="s">
        <v>13</v>
      </c>
      <c r="C79" s="7" t="s">
        <v>246</v>
      </c>
      <c r="D79" s="13" t="s">
        <v>5</v>
      </c>
      <c r="E79" s="7">
        <v>50</v>
      </c>
      <c r="F79" s="7">
        <v>50</v>
      </c>
      <c r="G79" s="7">
        <v>50</v>
      </c>
      <c r="H79" s="7">
        <v>50</v>
      </c>
      <c r="I79" s="11">
        <v>9.98</v>
      </c>
      <c r="J79" s="11">
        <v>12</v>
      </c>
      <c r="K79" s="28">
        <v>10</v>
      </c>
      <c r="L79" s="28">
        <v>10</v>
      </c>
      <c r="M79" s="28">
        <v>10</v>
      </c>
    </row>
    <row r="80" spans="1:13" ht="138" outlineLevel="7">
      <c r="A80" s="8" t="s">
        <v>82</v>
      </c>
      <c r="B80" s="8" t="s">
        <v>13</v>
      </c>
      <c r="C80" s="7" t="s">
        <v>246</v>
      </c>
      <c r="D80" s="13" t="s">
        <v>83</v>
      </c>
      <c r="E80" s="7">
        <v>50</v>
      </c>
      <c r="F80" s="7">
        <v>50</v>
      </c>
      <c r="G80" s="7">
        <v>50</v>
      </c>
      <c r="H80" s="7">
        <v>50</v>
      </c>
      <c r="I80" s="11">
        <v>234.9</v>
      </c>
      <c r="J80" s="11">
        <v>263.8</v>
      </c>
      <c r="K80" s="28">
        <v>100</v>
      </c>
      <c r="L80" s="28">
        <v>100</v>
      </c>
      <c r="M80" s="28">
        <v>100</v>
      </c>
    </row>
    <row r="81" spans="1:13" ht="82.5" outlineLevel="4">
      <c r="A81" s="8" t="s">
        <v>90</v>
      </c>
      <c r="B81" s="8" t="s">
        <v>125</v>
      </c>
      <c r="C81" s="6" t="s">
        <v>126</v>
      </c>
      <c r="D81" s="13" t="s">
        <v>91</v>
      </c>
      <c r="E81" s="6" t="s">
        <v>24</v>
      </c>
      <c r="F81" s="6" t="s">
        <v>24</v>
      </c>
      <c r="G81" s="6" t="s">
        <v>24</v>
      </c>
      <c r="H81" s="6" t="s">
        <v>24</v>
      </c>
      <c r="I81" s="11">
        <v>11.11</v>
      </c>
      <c r="J81" s="11">
        <v>30</v>
      </c>
      <c r="K81" s="28">
        <v>30</v>
      </c>
      <c r="L81" s="28">
        <v>30</v>
      </c>
      <c r="M81" s="28">
        <v>30</v>
      </c>
    </row>
    <row r="82" spans="1:13" ht="123.75" outlineLevel="4">
      <c r="A82" s="8" t="s">
        <v>286</v>
      </c>
      <c r="B82" s="8" t="s">
        <v>127</v>
      </c>
      <c r="C82" s="6" t="s">
        <v>128</v>
      </c>
      <c r="D82" s="13" t="s">
        <v>284</v>
      </c>
      <c r="E82" s="6" t="s">
        <v>24</v>
      </c>
      <c r="F82" s="6" t="s">
        <v>24</v>
      </c>
      <c r="G82" s="6" t="s">
        <v>24</v>
      </c>
      <c r="H82" s="6" t="s">
        <v>24</v>
      </c>
      <c r="I82" s="11">
        <v>79.39</v>
      </c>
      <c r="J82" s="11">
        <v>79.39</v>
      </c>
      <c r="K82" s="28">
        <v>0</v>
      </c>
      <c r="L82" s="28">
        <v>0</v>
      </c>
      <c r="M82" s="28">
        <v>0</v>
      </c>
    </row>
    <row r="83" spans="1:13" ht="123.75" outlineLevel="5">
      <c r="A83" s="8" t="s">
        <v>295</v>
      </c>
      <c r="B83" s="8" t="s">
        <v>127</v>
      </c>
      <c r="C83" s="6" t="s">
        <v>128</v>
      </c>
      <c r="D83" s="13" t="s">
        <v>296</v>
      </c>
      <c r="E83" s="6" t="s">
        <v>24</v>
      </c>
      <c r="F83" s="6" t="s">
        <v>24</v>
      </c>
      <c r="G83" s="6" t="s">
        <v>24</v>
      </c>
      <c r="H83" s="6" t="s">
        <v>24</v>
      </c>
      <c r="I83" s="11">
        <v>1.085</v>
      </c>
      <c r="J83" s="11">
        <v>1.085</v>
      </c>
      <c r="K83" s="28">
        <v>0</v>
      </c>
      <c r="L83" s="28">
        <v>0</v>
      </c>
      <c r="M83" s="28">
        <v>0</v>
      </c>
    </row>
    <row r="84" spans="1:13" ht="69" outlineLevel="2">
      <c r="A84" s="8" t="s">
        <v>90</v>
      </c>
      <c r="B84" s="8" t="s">
        <v>88</v>
      </c>
      <c r="C84" s="6" t="s">
        <v>89</v>
      </c>
      <c r="D84" s="13" t="s">
        <v>91</v>
      </c>
      <c r="E84" s="6" t="s">
        <v>24</v>
      </c>
      <c r="F84" s="6" t="s">
        <v>24</v>
      </c>
      <c r="G84" s="6" t="s">
        <v>24</v>
      </c>
      <c r="H84" s="6" t="s">
        <v>24</v>
      </c>
      <c r="I84" s="11">
        <v>147.36</v>
      </c>
      <c r="J84" s="11">
        <v>147.36</v>
      </c>
      <c r="K84" s="28">
        <v>0</v>
      </c>
      <c r="L84" s="28">
        <v>0</v>
      </c>
      <c r="M84" s="28">
        <v>0</v>
      </c>
    </row>
    <row r="85" spans="1:13" ht="82.5" outlineLevel="2">
      <c r="A85" s="8" t="s">
        <v>143</v>
      </c>
      <c r="B85" s="8" t="s">
        <v>297</v>
      </c>
      <c r="C85" s="20" t="s">
        <v>298</v>
      </c>
      <c r="D85" s="13" t="s">
        <v>0</v>
      </c>
      <c r="E85" s="6" t="s">
        <v>24</v>
      </c>
      <c r="F85" s="6" t="s">
        <v>24</v>
      </c>
      <c r="G85" s="6" t="s">
        <v>24</v>
      </c>
      <c r="H85" s="6" t="s">
        <v>24</v>
      </c>
      <c r="I85" s="11">
        <v>50</v>
      </c>
      <c r="J85" s="11">
        <v>305.36</v>
      </c>
      <c r="K85" s="28">
        <v>0</v>
      </c>
      <c r="L85" s="28">
        <v>0</v>
      </c>
      <c r="M85" s="28">
        <v>0</v>
      </c>
    </row>
    <row r="86" spans="1:13" ht="110.25" outlineLevel="4">
      <c r="A86" s="8" t="s">
        <v>90</v>
      </c>
      <c r="B86" s="8" t="s">
        <v>76</v>
      </c>
      <c r="C86" s="6" t="s">
        <v>77</v>
      </c>
      <c r="D86" s="13" t="s">
        <v>91</v>
      </c>
      <c r="E86" s="6" t="s">
        <v>24</v>
      </c>
      <c r="F86" s="6" t="s">
        <v>24</v>
      </c>
      <c r="G86" s="6" t="s">
        <v>24</v>
      </c>
      <c r="H86" s="6" t="s">
        <v>24</v>
      </c>
      <c r="I86" s="11">
        <v>500.99</v>
      </c>
      <c r="J86" s="11">
        <v>626.23</v>
      </c>
      <c r="K86" s="28">
        <v>250</v>
      </c>
      <c r="L86" s="28">
        <v>250</v>
      </c>
      <c r="M86" s="28">
        <v>250</v>
      </c>
    </row>
    <row r="87" spans="1:13" ht="123.75" outlineLevel="1">
      <c r="A87" s="8" t="s">
        <v>80</v>
      </c>
      <c r="B87" s="8" t="s">
        <v>294</v>
      </c>
      <c r="C87" s="7" t="s">
        <v>247</v>
      </c>
      <c r="D87" s="13" t="s">
        <v>81</v>
      </c>
      <c r="E87" s="6" t="s">
        <v>24</v>
      </c>
      <c r="F87" s="6" t="s">
        <v>24</v>
      </c>
      <c r="G87" s="6" t="s">
        <v>24</v>
      </c>
      <c r="H87" s="6" t="s">
        <v>24</v>
      </c>
      <c r="I87" s="11">
        <v>-11.6</v>
      </c>
      <c r="J87" s="11">
        <v>-15</v>
      </c>
      <c r="K87" s="28">
        <v>10</v>
      </c>
      <c r="L87" s="28">
        <v>10</v>
      </c>
      <c r="M87" s="28">
        <v>10</v>
      </c>
    </row>
    <row r="88" spans="1:13" ht="178.5" customHeight="1" outlineLevel="2">
      <c r="A88" s="8" t="s">
        <v>32</v>
      </c>
      <c r="B88" s="8" t="s">
        <v>294</v>
      </c>
      <c r="C88" s="7" t="s">
        <v>247</v>
      </c>
      <c r="D88" s="13" t="s">
        <v>33</v>
      </c>
      <c r="E88" s="6" t="s">
        <v>24</v>
      </c>
      <c r="F88" s="6" t="s">
        <v>24</v>
      </c>
      <c r="G88" s="6" t="s">
        <v>24</v>
      </c>
      <c r="H88" s="6" t="s">
        <v>24</v>
      </c>
      <c r="I88" s="11">
        <v>4</v>
      </c>
      <c r="J88" s="11">
        <v>7</v>
      </c>
      <c r="K88" s="28">
        <v>5</v>
      </c>
      <c r="L88" s="28">
        <v>5</v>
      </c>
      <c r="M88" s="28">
        <v>5</v>
      </c>
    </row>
    <row r="89" spans="1:13" ht="123.75" outlineLevel="7">
      <c r="A89" s="8" t="s">
        <v>32</v>
      </c>
      <c r="B89" s="8" t="s">
        <v>78</v>
      </c>
      <c r="C89" s="6" t="s">
        <v>79</v>
      </c>
      <c r="D89" s="13" t="s">
        <v>33</v>
      </c>
      <c r="E89" s="6" t="s">
        <v>24</v>
      </c>
      <c r="F89" s="6" t="s">
        <v>24</v>
      </c>
      <c r="G89" s="6" t="s">
        <v>24</v>
      </c>
      <c r="H89" s="6" t="s">
        <v>24</v>
      </c>
      <c r="I89" s="11">
        <v>0.11</v>
      </c>
      <c r="J89" s="11">
        <v>1</v>
      </c>
      <c r="K89" s="28">
        <v>1</v>
      </c>
      <c r="L89" s="28">
        <v>1</v>
      </c>
      <c r="M89" s="28">
        <v>1</v>
      </c>
    </row>
    <row r="90" spans="1:13" ht="27" outlineLevel="1">
      <c r="A90" s="3" t="s">
        <v>280</v>
      </c>
      <c r="B90" s="3" t="s">
        <v>129</v>
      </c>
      <c r="C90" s="4" t="s">
        <v>130</v>
      </c>
      <c r="D90" s="14"/>
      <c r="E90" s="4"/>
      <c r="F90" s="4"/>
      <c r="G90" s="4"/>
      <c r="H90" s="4"/>
      <c r="I90" s="10">
        <f>SUM(I91:I93)</f>
        <v>10.76</v>
      </c>
      <c r="J90" s="10">
        <f>SUM(J91:J93)</f>
        <v>100</v>
      </c>
      <c r="K90" s="10">
        <f>SUM(K91:K93)</f>
        <v>30</v>
      </c>
      <c r="L90" s="10">
        <f>SUM(L91:L93)</f>
        <v>30</v>
      </c>
      <c r="M90" s="10">
        <f>SUM(M91:M93)</f>
        <v>30</v>
      </c>
    </row>
    <row r="91" spans="1:13" ht="41.25" outlineLevel="4">
      <c r="A91" s="8" t="s">
        <v>90</v>
      </c>
      <c r="B91" s="8" t="s">
        <v>299</v>
      </c>
      <c r="C91" s="6" t="s">
        <v>300</v>
      </c>
      <c r="D91" s="13" t="s">
        <v>91</v>
      </c>
      <c r="E91" s="6" t="s">
        <v>24</v>
      </c>
      <c r="F91" s="6" t="s">
        <v>24</v>
      </c>
      <c r="G91" s="6" t="s">
        <v>24</v>
      </c>
      <c r="H91" s="6" t="s">
        <v>24</v>
      </c>
      <c r="I91" s="11">
        <v>5</v>
      </c>
      <c r="J91" s="11">
        <v>0</v>
      </c>
      <c r="K91" s="17">
        <v>0</v>
      </c>
      <c r="L91" s="17">
        <v>0</v>
      </c>
      <c r="M91" s="17">
        <v>0</v>
      </c>
    </row>
    <row r="92" spans="1:13" ht="52.5" outlineLevel="4">
      <c r="A92" s="8" t="s">
        <v>143</v>
      </c>
      <c r="B92" s="8" t="s">
        <v>299</v>
      </c>
      <c r="C92" s="6" t="s">
        <v>300</v>
      </c>
      <c r="D92" s="13" t="s">
        <v>0</v>
      </c>
      <c r="E92" s="6" t="s">
        <v>24</v>
      </c>
      <c r="F92" s="6" t="s">
        <v>24</v>
      </c>
      <c r="G92" s="6" t="s">
        <v>24</v>
      </c>
      <c r="H92" s="6" t="s">
        <v>24</v>
      </c>
      <c r="I92" s="11">
        <v>5.76</v>
      </c>
      <c r="J92" s="11">
        <v>0</v>
      </c>
      <c r="K92" s="17">
        <v>0</v>
      </c>
      <c r="L92" s="17">
        <v>0</v>
      </c>
      <c r="M92" s="17">
        <v>0</v>
      </c>
    </row>
    <row r="93" spans="1:13" ht="27" outlineLevel="4">
      <c r="A93" s="8" t="s">
        <v>90</v>
      </c>
      <c r="B93" s="8" t="s">
        <v>353</v>
      </c>
      <c r="C93" s="6" t="s">
        <v>352</v>
      </c>
      <c r="D93" s="13" t="s">
        <v>91</v>
      </c>
      <c r="E93" s="6" t="s">
        <v>24</v>
      </c>
      <c r="F93" s="6" t="s">
        <v>24</v>
      </c>
      <c r="G93" s="6" t="s">
        <v>24</v>
      </c>
      <c r="H93" s="6" t="s">
        <v>24</v>
      </c>
      <c r="I93" s="11">
        <v>0</v>
      </c>
      <c r="J93" s="11">
        <v>100</v>
      </c>
      <c r="K93" s="17">
        <v>30</v>
      </c>
      <c r="L93" s="17">
        <v>30</v>
      </c>
      <c r="M93" s="17">
        <v>30</v>
      </c>
    </row>
    <row r="94" spans="1:13" ht="27" outlineLevel="2">
      <c r="A94" s="3" t="s">
        <v>280</v>
      </c>
      <c r="B94" s="3" t="s">
        <v>133</v>
      </c>
      <c r="C94" s="4" t="s">
        <v>134</v>
      </c>
      <c r="D94" s="14"/>
      <c r="E94" s="4"/>
      <c r="F94" s="4"/>
      <c r="G94" s="4"/>
      <c r="H94" s="4"/>
      <c r="I94" s="10">
        <f>I95+I168+I172</f>
        <v>660007.775</v>
      </c>
      <c r="J94" s="10">
        <f>J95+J168+J172</f>
        <v>1384651.67</v>
      </c>
      <c r="K94" s="10">
        <f>K95+K168+K172</f>
        <v>672790.0658</v>
      </c>
      <c r="L94" s="10">
        <f>L95+L168+L172</f>
        <v>528694.8</v>
      </c>
      <c r="M94" s="10">
        <f>M95+M168+M172</f>
        <v>496165.80000000005</v>
      </c>
    </row>
    <row r="95" spans="1:13" ht="69" outlineLevel="3">
      <c r="A95" s="3" t="s">
        <v>280</v>
      </c>
      <c r="B95" s="3" t="s">
        <v>144</v>
      </c>
      <c r="C95" s="4" t="s">
        <v>145</v>
      </c>
      <c r="D95" s="14"/>
      <c r="E95" s="4"/>
      <c r="F95" s="4"/>
      <c r="G95" s="4"/>
      <c r="H95" s="4"/>
      <c r="I95" s="10">
        <f>I96+I98+I134+I156</f>
        <v>665854.185</v>
      </c>
      <c r="J95" s="10">
        <f>J96+J98+J134+J156</f>
        <v>1390452.7</v>
      </c>
      <c r="K95" s="16">
        <f>K96+K98+K134+K156</f>
        <v>671490.0658</v>
      </c>
      <c r="L95" s="16">
        <f>L96+L98+L134+L156</f>
        <v>527894.8</v>
      </c>
      <c r="M95" s="16">
        <f>M96+M98+M134+M156</f>
        <v>495365.80000000005</v>
      </c>
    </row>
    <row r="96" spans="1:13" ht="27" outlineLevel="7">
      <c r="A96" s="8" t="s">
        <v>280</v>
      </c>
      <c r="B96" s="3" t="s">
        <v>146</v>
      </c>
      <c r="C96" s="4" t="s">
        <v>147</v>
      </c>
      <c r="D96" s="14"/>
      <c r="E96" s="6"/>
      <c r="F96" s="6"/>
      <c r="G96" s="6"/>
      <c r="H96" s="6"/>
      <c r="I96" s="10">
        <f>I97</f>
        <v>28065.1</v>
      </c>
      <c r="J96" s="10">
        <f>J97</f>
        <v>34024</v>
      </c>
      <c r="K96" s="16">
        <f>K97</f>
        <v>0</v>
      </c>
      <c r="L96" s="16">
        <f>L97</f>
        <v>0</v>
      </c>
      <c r="M96" s="16">
        <f>M97</f>
        <v>0</v>
      </c>
    </row>
    <row r="97" spans="1:13" ht="82.5" outlineLevel="7">
      <c r="A97" s="8" t="s">
        <v>143</v>
      </c>
      <c r="B97" s="8" t="s">
        <v>148</v>
      </c>
      <c r="C97" s="6" t="s">
        <v>149</v>
      </c>
      <c r="D97" s="13" t="s">
        <v>0</v>
      </c>
      <c r="E97" s="6" t="s">
        <v>24</v>
      </c>
      <c r="F97" s="6" t="s">
        <v>24</v>
      </c>
      <c r="G97" s="6" t="s">
        <v>24</v>
      </c>
      <c r="H97" s="6" t="s">
        <v>24</v>
      </c>
      <c r="I97" s="11">
        <v>28065.1</v>
      </c>
      <c r="J97" s="11">
        <v>34024</v>
      </c>
      <c r="K97" s="17">
        <v>0</v>
      </c>
      <c r="L97" s="17">
        <v>0</v>
      </c>
      <c r="M97" s="17">
        <v>0</v>
      </c>
    </row>
    <row r="98" spans="1:13" ht="41.25" outlineLevel="2">
      <c r="A98" s="3" t="s">
        <v>280</v>
      </c>
      <c r="B98" s="3" t="s">
        <v>150</v>
      </c>
      <c r="C98" s="4" t="s">
        <v>151</v>
      </c>
      <c r="D98" s="14"/>
      <c r="E98" s="4"/>
      <c r="F98" s="4"/>
      <c r="G98" s="4"/>
      <c r="H98" s="4"/>
      <c r="I98" s="10">
        <f>SUM(I99:I109)</f>
        <v>184679.24</v>
      </c>
      <c r="J98" s="10">
        <f>SUM(J99:J109)</f>
        <v>730006.8899999999</v>
      </c>
      <c r="K98" s="10">
        <f>SUM(K99:K109)</f>
        <v>124980.16579999999</v>
      </c>
      <c r="L98" s="10">
        <f>SUM(L99:L109)</f>
        <v>36591.6</v>
      </c>
      <c r="M98" s="10">
        <f>SUM(M99:M109)</f>
        <v>8200</v>
      </c>
    </row>
    <row r="99" spans="1:13" ht="123.75" outlineLevel="7">
      <c r="A99" s="8" t="s">
        <v>143</v>
      </c>
      <c r="B99" s="8" t="s">
        <v>152</v>
      </c>
      <c r="C99" s="7" t="s">
        <v>248</v>
      </c>
      <c r="D99" s="13" t="s">
        <v>0</v>
      </c>
      <c r="E99" s="6" t="s">
        <v>24</v>
      </c>
      <c r="F99" s="6" t="s">
        <v>24</v>
      </c>
      <c r="G99" s="6" t="s">
        <v>24</v>
      </c>
      <c r="H99" s="6" t="s">
        <v>24</v>
      </c>
      <c r="I99" s="11">
        <v>23926.1</v>
      </c>
      <c r="J99" s="11">
        <v>283024.3</v>
      </c>
      <c r="K99" s="17">
        <v>0</v>
      </c>
      <c r="L99" s="17">
        <v>0</v>
      </c>
      <c r="M99" s="17">
        <v>0</v>
      </c>
    </row>
    <row r="100" spans="1:13" ht="123.75" outlineLevel="7">
      <c r="A100" s="8" t="s">
        <v>143</v>
      </c>
      <c r="B100" s="8" t="s">
        <v>153</v>
      </c>
      <c r="C100" s="7" t="s">
        <v>248</v>
      </c>
      <c r="D100" s="13" t="s">
        <v>0</v>
      </c>
      <c r="E100" s="6" t="s">
        <v>24</v>
      </c>
      <c r="F100" s="6" t="s">
        <v>24</v>
      </c>
      <c r="G100" s="6" t="s">
        <v>24</v>
      </c>
      <c r="H100" s="6" t="s">
        <v>24</v>
      </c>
      <c r="I100" s="11">
        <v>7885.87</v>
      </c>
      <c r="J100" s="11">
        <v>41710.04</v>
      </c>
      <c r="K100" s="28">
        <v>58215.4</v>
      </c>
      <c r="L100" s="28">
        <v>0</v>
      </c>
      <c r="M100" s="28">
        <v>0</v>
      </c>
    </row>
    <row r="101" spans="1:13" ht="52.5" outlineLevel="7">
      <c r="A101" s="8" t="s">
        <v>143</v>
      </c>
      <c r="B101" s="8" t="s">
        <v>350</v>
      </c>
      <c r="C101" s="27" t="s">
        <v>351</v>
      </c>
      <c r="D101" s="13" t="s">
        <v>0</v>
      </c>
      <c r="E101" s="6" t="s">
        <v>24</v>
      </c>
      <c r="F101" s="6" t="s">
        <v>24</v>
      </c>
      <c r="G101" s="6" t="s">
        <v>24</v>
      </c>
      <c r="H101" s="6" t="s">
        <v>24</v>
      </c>
      <c r="I101" s="11">
        <v>0</v>
      </c>
      <c r="J101" s="11">
        <v>0</v>
      </c>
      <c r="K101" s="28">
        <f>876.08275+356.88305</f>
        <v>1232.9658</v>
      </c>
      <c r="L101" s="28">
        <v>0</v>
      </c>
      <c r="M101" s="28">
        <v>0</v>
      </c>
    </row>
    <row r="102" spans="1:13" ht="110.25" outlineLevel="7">
      <c r="A102" s="8" t="s">
        <v>143</v>
      </c>
      <c r="B102" s="8" t="s">
        <v>154</v>
      </c>
      <c r="C102" s="27" t="s">
        <v>349</v>
      </c>
      <c r="D102" s="13" t="s">
        <v>0</v>
      </c>
      <c r="E102" s="6" t="s">
        <v>24</v>
      </c>
      <c r="F102" s="6" t="s">
        <v>24</v>
      </c>
      <c r="G102" s="6" t="s">
        <v>24</v>
      </c>
      <c r="H102" s="6" t="s">
        <v>24</v>
      </c>
      <c r="I102" s="11">
        <v>0</v>
      </c>
      <c r="J102" s="11">
        <v>0</v>
      </c>
      <c r="K102" s="17">
        <v>1151.2</v>
      </c>
      <c r="L102" s="17">
        <v>0</v>
      </c>
      <c r="M102" s="17">
        <v>0</v>
      </c>
    </row>
    <row r="103" spans="1:13" ht="54.75" outlineLevel="3">
      <c r="A103" s="8" t="s">
        <v>143</v>
      </c>
      <c r="B103" s="8" t="s">
        <v>301</v>
      </c>
      <c r="C103" s="20" t="s">
        <v>302</v>
      </c>
      <c r="D103" s="13" t="s">
        <v>0</v>
      </c>
      <c r="E103" s="6" t="s">
        <v>24</v>
      </c>
      <c r="F103" s="6" t="s">
        <v>24</v>
      </c>
      <c r="G103" s="6" t="s">
        <v>24</v>
      </c>
      <c r="H103" s="6" t="s">
        <v>24</v>
      </c>
      <c r="I103" s="11">
        <v>22985.65</v>
      </c>
      <c r="J103" s="11">
        <v>76767.4</v>
      </c>
      <c r="K103" s="17">
        <v>0</v>
      </c>
      <c r="L103" s="17">
        <v>0</v>
      </c>
      <c r="M103" s="17">
        <v>0</v>
      </c>
    </row>
    <row r="104" spans="1:13" ht="96" outlineLevel="3">
      <c r="A104" s="8" t="s">
        <v>143</v>
      </c>
      <c r="B104" s="8" t="s">
        <v>155</v>
      </c>
      <c r="C104" s="6" t="s">
        <v>156</v>
      </c>
      <c r="D104" s="13" t="s">
        <v>0</v>
      </c>
      <c r="E104" s="6" t="s">
        <v>24</v>
      </c>
      <c r="F104" s="6" t="s">
        <v>24</v>
      </c>
      <c r="G104" s="6" t="s">
        <v>24</v>
      </c>
      <c r="H104" s="6" t="s">
        <v>24</v>
      </c>
      <c r="I104" s="11">
        <v>6694</v>
      </c>
      <c r="J104" s="11">
        <v>17357.1</v>
      </c>
      <c r="K104" s="17">
        <v>13687</v>
      </c>
      <c r="L104" s="17">
        <v>14062</v>
      </c>
      <c r="M104" s="17">
        <v>4124.8</v>
      </c>
    </row>
    <row r="105" spans="1:13" ht="82.5">
      <c r="A105" s="8" t="s">
        <v>143</v>
      </c>
      <c r="B105" s="8" t="s">
        <v>157</v>
      </c>
      <c r="C105" s="6" t="s">
        <v>158</v>
      </c>
      <c r="D105" s="13" t="s">
        <v>0</v>
      </c>
      <c r="E105" s="6" t="s">
        <v>24</v>
      </c>
      <c r="F105" s="6" t="s">
        <v>24</v>
      </c>
      <c r="G105" s="6" t="s">
        <v>24</v>
      </c>
      <c r="H105" s="6" t="s">
        <v>24</v>
      </c>
      <c r="I105" s="11">
        <v>870.07</v>
      </c>
      <c r="J105" s="11">
        <v>870.07</v>
      </c>
      <c r="K105" s="17">
        <v>0</v>
      </c>
      <c r="L105" s="17">
        <v>0</v>
      </c>
      <c r="M105" s="17">
        <v>0</v>
      </c>
    </row>
    <row r="106" spans="1:13" ht="54.75" outlineLevel="3">
      <c r="A106" s="8" t="s">
        <v>143</v>
      </c>
      <c r="B106" s="8" t="s">
        <v>159</v>
      </c>
      <c r="C106" s="6" t="s">
        <v>160</v>
      </c>
      <c r="D106" s="13" t="s">
        <v>0</v>
      </c>
      <c r="E106" s="6" t="s">
        <v>24</v>
      </c>
      <c r="F106" s="6" t="s">
        <v>24</v>
      </c>
      <c r="G106" s="6" t="s">
        <v>24</v>
      </c>
      <c r="H106" s="6" t="s">
        <v>24</v>
      </c>
      <c r="I106" s="11">
        <v>2966.1</v>
      </c>
      <c r="J106" s="11">
        <v>3013.6</v>
      </c>
      <c r="K106" s="17">
        <v>0</v>
      </c>
      <c r="L106" s="17">
        <v>0</v>
      </c>
      <c r="M106" s="17">
        <v>0</v>
      </c>
    </row>
    <row r="107" spans="1:13" ht="52.5" outlineLevel="3">
      <c r="A107" s="8" t="s">
        <v>143</v>
      </c>
      <c r="B107" s="8" t="s">
        <v>303</v>
      </c>
      <c r="C107" s="20" t="s">
        <v>304</v>
      </c>
      <c r="D107" s="13" t="s">
        <v>0</v>
      </c>
      <c r="E107" s="6" t="s">
        <v>24</v>
      </c>
      <c r="F107" s="6" t="s">
        <v>24</v>
      </c>
      <c r="G107" s="6" t="s">
        <v>24</v>
      </c>
      <c r="H107" s="6" t="s">
        <v>24</v>
      </c>
      <c r="I107" s="11">
        <v>81.4</v>
      </c>
      <c r="J107" s="11">
        <v>81.4</v>
      </c>
      <c r="K107" s="28">
        <v>81.5</v>
      </c>
      <c r="L107" s="28">
        <v>81.5</v>
      </c>
      <c r="M107" s="28">
        <v>23.6</v>
      </c>
    </row>
    <row r="108" spans="1:13" ht="54.75" outlineLevel="1">
      <c r="A108" s="8" t="s">
        <v>143</v>
      </c>
      <c r="B108" s="8" t="s">
        <v>161</v>
      </c>
      <c r="C108" s="6" t="s">
        <v>162</v>
      </c>
      <c r="D108" s="13" t="s">
        <v>0</v>
      </c>
      <c r="E108" s="6" t="s">
        <v>24</v>
      </c>
      <c r="F108" s="6" t="s">
        <v>24</v>
      </c>
      <c r="G108" s="6" t="s">
        <v>24</v>
      </c>
      <c r="H108" s="6" t="s">
        <v>24</v>
      </c>
      <c r="I108" s="11">
        <v>14717.31</v>
      </c>
      <c r="J108" s="11">
        <v>16532.69</v>
      </c>
      <c r="K108" s="28">
        <v>17341.1</v>
      </c>
      <c r="L108" s="28">
        <v>19364.7</v>
      </c>
      <c r="M108" s="28">
        <v>968.2</v>
      </c>
    </row>
    <row r="109" spans="1:13" ht="13.5" outlineLevel="2">
      <c r="A109" s="8" t="s">
        <v>280</v>
      </c>
      <c r="B109" s="3" t="s">
        <v>163</v>
      </c>
      <c r="C109" s="4" t="s">
        <v>164</v>
      </c>
      <c r="D109" s="14"/>
      <c r="E109" s="4"/>
      <c r="F109" s="4"/>
      <c r="G109" s="4"/>
      <c r="H109" s="4"/>
      <c r="I109" s="10">
        <f>SUM(I110:I133)</f>
        <v>104552.74</v>
      </c>
      <c r="J109" s="10">
        <f>SUM(J110:J133)</f>
        <v>290650.29</v>
      </c>
      <c r="K109" s="10">
        <f>SUM(K110:K133)</f>
        <v>33271</v>
      </c>
      <c r="L109" s="10">
        <f>SUM(L110:L133)</f>
        <v>3083.4</v>
      </c>
      <c r="M109" s="10">
        <f>SUM(M110:M133)</f>
        <v>3083.4</v>
      </c>
    </row>
    <row r="110" spans="1:13" ht="54.75" outlineLevel="1">
      <c r="A110" s="8" t="s">
        <v>143</v>
      </c>
      <c r="B110" s="8" t="s">
        <v>165</v>
      </c>
      <c r="C110" s="6" t="s">
        <v>166</v>
      </c>
      <c r="D110" s="13" t="s">
        <v>0</v>
      </c>
      <c r="E110" s="6" t="s">
        <v>24</v>
      </c>
      <c r="F110" s="6" t="s">
        <v>24</v>
      </c>
      <c r="G110" s="6" t="s">
        <v>24</v>
      </c>
      <c r="H110" s="6" t="s">
        <v>24</v>
      </c>
      <c r="I110" s="11">
        <v>886.4</v>
      </c>
      <c r="J110" s="11">
        <v>1120.5</v>
      </c>
      <c r="K110" s="17">
        <v>0</v>
      </c>
      <c r="L110" s="17">
        <v>0</v>
      </c>
      <c r="M110" s="17">
        <v>0</v>
      </c>
    </row>
    <row r="111" spans="1:13" ht="52.5" outlineLevel="3">
      <c r="A111" s="8" t="s">
        <v>143</v>
      </c>
      <c r="B111" s="8" t="s">
        <v>167</v>
      </c>
      <c r="C111" s="6" t="s">
        <v>168</v>
      </c>
      <c r="D111" s="13" t="s">
        <v>0</v>
      </c>
      <c r="E111" s="6" t="s">
        <v>24</v>
      </c>
      <c r="F111" s="6" t="s">
        <v>24</v>
      </c>
      <c r="G111" s="6" t="s">
        <v>24</v>
      </c>
      <c r="H111" s="6" t="s">
        <v>24</v>
      </c>
      <c r="I111" s="11">
        <v>73.03</v>
      </c>
      <c r="J111" s="11">
        <v>73.7</v>
      </c>
      <c r="K111" s="17">
        <v>0</v>
      </c>
      <c r="L111" s="17">
        <v>0</v>
      </c>
      <c r="M111" s="17">
        <v>0</v>
      </c>
    </row>
    <row r="112" spans="1:13" ht="82.5" outlineLevel="7">
      <c r="A112" s="8" t="s">
        <v>143</v>
      </c>
      <c r="B112" s="8" t="s">
        <v>169</v>
      </c>
      <c r="C112" s="6" t="s">
        <v>170</v>
      </c>
      <c r="D112" s="13" t="s">
        <v>0</v>
      </c>
      <c r="E112" s="6" t="s">
        <v>24</v>
      </c>
      <c r="F112" s="6" t="s">
        <v>24</v>
      </c>
      <c r="G112" s="6" t="s">
        <v>24</v>
      </c>
      <c r="H112" s="6" t="s">
        <v>24</v>
      </c>
      <c r="I112" s="11">
        <v>0</v>
      </c>
      <c r="J112" s="11">
        <v>70000</v>
      </c>
      <c r="K112" s="17">
        <v>0</v>
      </c>
      <c r="L112" s="17">
        <v>0</v>
      </c>
      <c r="M112" s="17">
        <v>0</v>
      </c>
    </row>
    <row r="113" spans="1:13" ht="69" outlineLevel="1">
      <c r="A113" s="8" t="s">
        <v>143</v>
      </c>
      <c r="B113" s="8" t="s">
        <v>171</v>
      </c>
      <c r="C113" s="6" t="s">
        <v>172</v>
      </c>
      <c r="D113" s="13" t="s">
        <v>0</v>
      </c>
      <c r="E113" s="6" t="s">
        <v>24</v>
      </c>
      <c r="F113" s="6" t="s">
        <v>24</v>
      </c>
      <c r="G113" s="6" t="s">
        <v>24</v>
      </c>
      <c r="H113" s="6" t="s">
        <v>24</v>
      </c>
      <c r="I113" s="11">
        <v>51.2</v>
      </c>
      <c r="J113" s="11">
        <v>51.2</v>
      </c>
      <c r="K113" s="17">
        <v>0</v>
      </c>
      <c r="L113" s="17">
        <v>0</v>
      </c>
      <c r="M113" s="17">
        <v>0</v>
      </c>
    </row>
    <row r="114" spans="1:13" ht="96">
      <c r="A114" s="8" t="s">
        <v>143</v>
      </c>
      <c r="B114" s="8" t="s">
        <v>173</v>
      </c>
      <c r="C114" s="6" t="s">
        <v>174</v>
      </c>
      <c r="D114" s="13" t="s">
        <v>0</v>
      </c>
      <c r="E114" s="6" t="s">
        <v>24</v>
      </c>
      <c r="F114" s="6" t="s">
        <v>24</v>
      </c>
      <c r="G114" s="6" t="s">
        <v>24</v>
      </c>
      <c r="H114" s="6" t="s">
        <v>24</v>
      </c>
      <c r="I114" s="11">
        <v>20</v>
      </c>
      <c r="J114" s="11">
        <v>20</v>
      </c>
      <c r="K114" s="17">
        <v>0</v>
      </c>
      <c r="L114" s="17">
        <v>0</v>
      </c>
      <c r="M114" s="17">
        <v>0</v>
      </c>
    </row>
    <row r="115" spans="1:13" ht="96" outlineLevel="4">
      <c r="A115" s="8" t="s">
        <v>143</v>
      </c>
      <c r="B115" s="8" t="s">
        <v>305</v>
      </c>
      <c r="C115" s="20" t="s">
        <v>306</v>
      </c>
      <c r="D115" s="13" t="s">
        <v>0</v>
      </c>
      <c r="E115" s="6" t="s">
        <v>24</v>
      </c>
      <c r="F115" s="6" t="s">
        <v>24</v>
      </c>
      <c r="G115" s="6" t="s">
        <v>24</v>
      </c>
      <c r="H115" s="6" t="s">
        <v>24</v>
      </c>
      <c r="I115" s="11">
        <v>3763.95</v>
      </c>
      <c r="J115" s="11">
        <v>3763.95</v>
      </c>
      <c r="K115" s="17">
        <v>0</v>
      </c>
      <c r="L115" s="17">
        <v>0</v>
      </c>
      <c r="M115" s="17">
        <v>0</v>
      </c>
    </row>
    <row r="116" spans="1:13" ht="123.75" outlineLevel="3">
      <c r="A116" s="8" t="s">
        <v>143</v>
      </c>
      <c r="B116" s="8" t="s">
        <v>175</v>
      </c>
      <c r="C116" s="7" t="s">
        <v>249</v>
      </c>
      <c r="D116" s="13" t="s">
        <v>0</v>
      </c>
      <c r="E116" s="6" t="s">
        <v>24</v>
      </c>
      <c r="F116" s="6" t="s">
        <v>24</v>
      </c>
      <c r="G116" s="6" t="s">
        <v>24</v>
      </c>
      <c r="H116" s="6" t="s">
        <v>24</v>
      </c>
      <c r="I116" s="11">
        <v>5000</v>
      </c>
      <c r="J116" s="11">
        <v>9750</v>
      </c>
      <c r="K116" s="17">
        <v>0</v>
      </c>
      <c r="L116" s="17">
        <v>0</v>
      </c>
      <c r="M116" s="17">
        <v>0</v>
      </c>
    </row>
    <row r="117" spans="1:13" ht="69" outlineLevel="3">
      <c r="A117" s="8" t="s">
        <v>143</v>
      </c>
      <c r="B117" s="8" t="s">
        <v>307</v>
      </c>
      <c r="C117" s="20" t="s">
        <v>308</v>
      </c>
      <c r="D117" s="13" t="s">
        <v>0</v>
      </c>
      <c r="E117" s="6" t="s">
        <v>24</v>
      </c>
      <c r="F117" s="6" t="s">
        <v>24</v>
      </c>
      <c r="G117" s="6" t="s">
        <v>24</v>
      </c>
      <c r="H117" s="6" t="s">
        <v>24</v>
      </c>
      <c r="I117" s="11">
        <v>200</v>
      </c>
      <c r="J117" s="11">
        <v>200</v>
      </c>
      <c r="K117" s="17">
        <v>0</v>
      </c>
      <c r="L117" s="17">
        <v>0</v>
      </c>
      <c r="M117" s="17">
        <v>0</v>
      </c>
    </row>
    <row r="118" spans="1:13" ht="52.5" outlineLevel="7">
      <c r="A118" s="8" t="s">
        <v>143</v>
      </c>
      <c r="B118" s="8" t="s">
        <v>176</v>
      </c>
      <c r="C118" s="6" t="s">
        <v>177</v>
      </c>
      <c r="D118" s="13" t="s">
        <v>0</v>
      </c>
      <c r="E118" s="6" t="s">
        <v>24</v>
      </c>
      <c r="F118" s="6" t="s">
        <v>24</v>
      </c>
      <c r="G118" s="6" t="s">
        <v>24</v>
      </c>
      <c r="H118" s="6" t="s">
        <v>24</v>
      </c>
      <c r="I118" s="11">
        <v>1016.4</v>
      </c>
      <c r="J118" s="11">
        <v>1016.4</v>
      </c>
      <c r="K118" s="28">
        <v>998.1</v>
      </c>
      <c r="L118" s="28">
        <v>810.5</v>
      </c>
      <c r="M118" s="28">
        <v>810.5</v>
      </c>
    </row>
    <row r="119" spans="1:13" ht="179.25" outlineLevel="4">
      <c r="A119" s="8" t="s">
        <v>143</v>
      </c>
      <c r="B119" s="8" t="s">
        <v>309</v>
      </c>
      <c r="C119" s="21" t="s">
        <v>310</v>
      </c>
      <c r="D119" s="13" t="s">
        <v>0</v>
      </c>
      <c r="E119" s="6" t="s">
        <v>24</v>
      </c>
      <c r="F119" s="6" t="s">
        <v>24</v>
      </c>
      <c r="G119" s="6" t="s">
        <v>24</v>
      </c>
      <c r="H119" s="6" t="s">
        <v>24</v>
      </c>
      <c r="I119" s="11">
        <v>405</v>
      </c>
      <c r="J119" s="11">
        <v>405</v>
      </c>
      <c r="K119" s="17">
        <v>0</v>
      </c>
      <c r="L119" s="17">
        <v>0</v>
      </c>
      <c r="M119" s="17">
        <v>0</v>
      </c>
    </row>
    <row r="120" spans="1:13" ht="54.75">
      <c r="A120" s="8" t="s">
        <v>143</v>
      </c>
      <c r="B120" s="8" t="s">
        <v>311</v>
      </c>
      <c r="C120" s="20" t="s">
        <v>312</v>
      </c>
      <c r="D120" s="13" t="s">
        <v>0</v>
      </c>
      <c r="E120" s="6" t="s">
        <v>24</v>
      </c>
      <c r="F120" s="6" t="s">
        <v>24</v>
      </c>
      <c r="G120" s="6" t="s">
        <v>24</v>
      </c>
      <c r="H120" s="6" t="s">
        <v>24</v>
      </c>
      <c r="I120" s="11">
        <v>35553.3</v>
      </c>
      <c r="J120" s="11">
        <v>40000</v>
      </c>
      <c r="K120" s="17">
        <v>0</v>
      </c>
      <c r="L120" s="17">
        <v>0</v>
      </c>
      <c r="M120" s="17">
        <v>0</v>
      </c>
    </row>
    <row r="121" spans="1:13" ht="52.5" outlineLevel="2">
      <c r="A121" s="8" t="s">
        <v>143</v>
      </c>
      <c r="B121" s="8" t="s">
        <v>178</v>
      </c>
      <c r="C121" s="6" t="s">
        <v>179</v>
      </c>
      <c r="D121" s="13" t="s">
        <v>0</v>
      </c>
      <c r="E121" s="6" t="s">
        <v>24</v>
      </c>
      <c r="F121" s="6" t="s">
        <v>24</v>
      </c>
      <c r="G121" s="6" t="s">
        <v>24</v>
      </c>
      <c r="H121" s="6" t="s">
        <v>24</v>
      </c>
      <c r="I121" s="11">
        <v>84.3</v>
      </c>
      <c r="J121" s="11">
        <v>84.3</v>
      </c>
      <c r="K121" s="17">
        <v>84.4</v>
      </c>
      <c r="L121" s="17">
        <v>84.4</v>
      </c>
      <c r="M121" s="17">
        <v>84.4</v>
      </c>
    </row>
    <row r="122" spans="1:13" ht="82.5" outlineLevel="3">
      <c r="A122" s="8" t="s">
        <v>143</v>
      </c>
      <c r="B122" s="8" t="s">
        <v>180</v>
      </c>
      <c r="C122" s="6" t="s">
        <v>181</v>
      </c>
      <c r="D122" s="13" t="s">
        <v>0</v>
      </c>
      <c r="E122" s="6" t="s">
        <v>24</v>
      </c>
      <c r="F122" s="6" t="s">
        <v>24</v>
      </c>
      <c r="G122" s="6" t="s">
        <v>24</v>
      </c>
      <c r="H122" s="6" t="s">
        <v>24</v>
      </c>
      <c r="I122" s="11">
        <v>33842.2</v>
      </c>
      <c r="J122" s="11">
        <v>42129.6</v>
      </c>
      <c r="K122" s="17">
        <v>0</v>
      </c>
      <c r="L122" s="17">
        <v>0</v>
      </c>
      <c r="M122" s="17">
        <v>0</v>
      </c>
    </row>
    <row r="123" spans="1:13" ht="82.5">
      <c r="A123" s="8" t="s">
        <v>143</v>
      </c>
      <c r="B123" s="8" t="s">
        <v>182</v>
      </c>
      <c r="C123" s="6" t="s">
        <v>183</v>
      </c>
      <c r="D123" s="13" t="s">
        <v>0</v>
      </c>
      <c r="E123" s="6" t="s">
        <v>24</v>
      </c>
      <c r="F123" s="6" t="s">
        <v>24</v>
      </c>
      <c r="G123" s="6" t="s">
        <v>24</v>
      </c>
      <c r="H123" s="6" t="s">
        <v>24</v>
      </c>
      <c r="I123" s="11">
        <v>1624.8</v>
      </c>
      <c r="J123" s="11">
        <v>1625</v>
      </c>
      <c r="K123" s="17">
        <v>1278</v>
      </c>
      <c r="L123" s="17">
        <v>1278</v>
      </c>
      <c r="M123" s="17">
        <v>1278</v>
      </c>
    </row>
    <row r="124" spans="1:13" ht="123.75" outlineLevel="2">
      <c r="A124" s="8" t="s">
        <v>143</v>
      </c>
      <c r="B124" s="8" t="s">
        <v>184</v>
      </c>
      <c r="C124" s="7" t="s">
        <v>250</v>
      </c>
      <c r="D124" s="13" t="s">
        <v>0</v>
      </c>
      <c r="E124" s="6" t="s">
        <v>24</v>
      </c>
      <c r="F124" s="6" t="s">
        <v>24</v>
      </c>
      <c r="G124" s="6" t="s">
        <v>24</v>
      </c>
      <c r="H124" s="6" t="s">
        <v>24</v>
      </c>
      <c r="I124" s="11">
        <v>0</v>
      </c>
      <c r="J124" s="11">
        <v>16238</v>
      </c>
      <c r="K124" s="17">
        <v>0</v>
      </c>
      <c r="L124" s="17">
        <v>0</v>
      </c>
      <c r="M124" s="17">
        <v>0</v>
      </c>
    </row>
    <row r="125" spans="1:13" ht="165" outlineLevel="4">
      <c r="A125" s="8" t="s">
        <v>143</v>
      </c>
      <c r="B125" s="8" t="s">
        <v>313</v>
      </c>
      <c r="C125" s="21" t="s">
        <v>314</v>
      </c>
      <c r="D125" s="13" t="s">
        <v>0</v>
      </c>
      <c r="E125" s="6" t="s">
        <v>24</v>
      </c>
      <c r="F125" s="6" t="s">
        <v>24</v>
      </c>
      <c r="G125" s="6" t="s">
        <v>24</v>
      </c>
      <c r="H125" s="6" t="s">
        <v>24</v>
      </c>
      <c r="I125" s="11">
        <v>9756.88</v>
      </c>
      <c r="J125" s="11">
        <v>45345.43</v>
      </c>
      <c r="K125" s="17">
        <v>0</v>
      </c>
      <c r="L125" s="17">
        <v>0</v>
      </c>
      <c r="M125" s="17">
        <v>0</v>
      </c>
    </row>
    <row r="126" spans="1:13" ht="69" outlineLevel="4">
      <c r="A126" s="8" t="s">
        <v>143</v>
      </c>
      <c r="B126" s="8" t="s">
        <v>274</v>
      </c>
      <c r="C126" s="20" t="s">
        <v>315</v>
      </c>
      <c r="D126" s="13" t="s">
        <v>0</v>
      </c>
      <c r="E126" s="6" t="s">
        <v>24</v>
      </c>
      <c r="F126" s="6" t="s">
        <v>24</v>
      </c>
      <c r="G126" s="6" t="s">
        <v>24</v>
      </c>
      <c r="H126" s="6" t="s">
        <v>24</v>
      </c>
      <c r="I126" s="11">
        <v>1263.6</v>
      </c>
      <c r="J126" s="11">
        <v>1263.6</v>
      </c>
      <c r="K126" s="28">
        <v>910.5</v>
      </c>
      <c r="L126" s="28">
        <v>910.5</v>
      </c>
      <c r="M126" s="28">
        <v>910.5</v>
      </c>
    </row>
    <row r="127" spans="1:13" ht="96" outlineLevel="7">
      <c r="A127" s="8" t="s">
        <v>143</v>
      </c>
      <c r="B127" s="8" t="s">
        <v>185</v>
      </c>
      <c r="C127" s="6" t="s">
        <v>186</v>
      </c>
      <c r="D127" s="13" t="s">
        <v>0</v>
      </c>
      <c r="E127" s="6" t="s">
        <v>24</v>
      </c>
      <c r="F127" s="6" t="s">
        <v>24</v>
      </c>
      <c r="G127" s="6" t="s">
        <v>24</v>
      </c>
      <c r="H127" s="6" t="s">
        <v>24</v>
      </c>
      <c r="I127" s="11">
        <v>0</v>
      </c>
      <c r="J127" s="11">
        <v>14678.25</v>
      </c>
      <c r="K127" s="17">
        <v>0</v>
      </c>
      <c r="L127" s="17">
        <v>0</v>
      </c>
      <c r="M127" s="17">
        <v>0</v>
      </c>
    </row>
    <row r="128" spans="1:13" ht="82.5" outlineLevel="7">
      <c r="A128" s="8" t="s">
        <v>143</v>
      </c>
      <c r="B128" s="8" t="s">
        <v>316</v>
      </c>
      <c r="C128" s="20" t="s">
        <v>317</v>
      </c>
      <c r="D128" s="13" t="s">
        <v>0</v>
      </c>
      <c r="E128" s="6" t="s">
        <v>24</v>
      </c>
      <c r="F128" s="6" t="s">
        <v>24</v>
      </c>
      <c r="G128" s="6" t="s">
        <v>24</v>
      </c>
      <c r="H128" s="6" t="s">
        <v>24</v>
      </c>
      <c r="I128" s="11">
        <v>2536.4</v>
      </c>
      <c r="J128" s="11">
        <v>2536.4</v>
      </c>
      <c r="K128" s="17">
        <v>0</v>
      </c>
      <c r="L128" s="17">
        <v>0</v>
      </c>
      <c r="M128" s="17">
        <v>0</v>
      </c>
    </row>
    <row r="129" spans="1:13" ht="69" outlineLevel="7">
      <c r="A129" s="8" t="s">
        <v>143</v>
      </c>
      <c r="B129" s="8" t="s">
        <v>318</v>
      </c>
      <c r="C129" s="20" t="s">
        <v>319</v>
      </c>
      <c r="D129" s="13" t="s">
        <v>0</v>
      </c>
      <c r="E129" s="6" t="s">
        <v>24</v>
      </c>
      <c r="F129" s="6" t="s">
        <v>24</v>
      </c>
      <c r="G129" s="6" t="s">
        <v>24</v>
      </c>
      <c r="H129" s="6" t="s">
        <v>24</v>
      </c>
      <c r="I129" s="11">
        <v>500</v>
      </c>
      <c r="J129" s="11">
        <v>500</v>
      </c>
      <c r="K129" s="17">
        <v>0</v>
      </c>
      <c r="L129" s="17">
        <v>0</v>
      </c>
      <c r="M129" s="17">
        <v>0</v>
      </c>
    </row>
    <row r="130" spans="1:13" ht="54.75" outlineLevel="7">
      <c r="A130" s="8" t="s">
        <v>143</v>
      </c>
      <c r="B130" s="8" t="s">
        <v>320</v>
      </c>
      <c r="C130" s="20" t="s">
        <v>321</v>
      </c>
      <c r="D130" s="13" t="s">
        <v>0</v>
      </c>
      <c r="E130" s="6" t="s">
        <v>24</v>
      </c>
      <c r="F130" s="6" t="s">
        <v>24</v>
      </c>
      <c r="G130" s="6" t="s">
        <v>24</v>
      </c>
      <c r="H130" s="6" t="s">
        <v>24</v>
      </c>
      <c r="I130" s="11">
        <v>1600</v>
      </c>
      <c r="J130" s="11">
        <v>1600</v>
      </c>
      <c r="K130" s="17">
        <v>0</v>
      </c>
      <c r="L130" s="17">
        <v>0</v>
      </c>
      <c r="M130" s="17">
        <v>0</v>
      </c>
    </row>
    <row r="131" spans="1:13" ht="110.25" outlineLevel="7">
      <c r="A131" s="8" t="s">
        <v>143</v>
      </c>
      <c r="B131" s="8" t="s">
        <v>322</v>
      </c>
      <c r="C131" s="20" t="s">
        <v>323</v>
      </c>
      <c r="D131" s="13" t="s">
        <v>0</v>
      </c>
      <c r="E131" s="6" t="s">
        <v>24</v>
      </c>
      <c r="F131" s="6" t="s">
        <v>24</v>
      </c>
      <c r="G131" s="6" t="s">
        <v>24</v>
      </c>
      <c r="H131" s="6" t="s">
        <v>24</v>
      </c>
      <c r="I131" s="11">
        <v>0</v>
      </c>
      <c r="J131" s="11">
        <v>748.96</v>
      </c>
      <c r="K131" s="17">
        <v>0</v>
      </c>
      <c r="L131" s="17">
        <v>0</v>
      </c>
      <c r="M131" s="17">
        <v>0</v>
      </c>
    </row>
    <row r="132" spans="1:13" ht="96" outlineLevel="3">
      <c r="A132" s="8" t="s">
        <v>143</v>
      </c>
      <c r="B132" s="8" t="s">
        <v>187</v>
      </c>
      <c r="C132" s="6" t="s">
        <v>188</v>
      </c>
      <c r="D132" s="13" t="s">
        <v>0</v>
      </c>
      <c r="E132" s="6" t="s">
        <v>24</v>
      </c>
      <c r="F132" s="6" t="s">
        <v>24</v>
      </c>
      <c r="G132" s="6" t="s">
        <v>24</v>
      </c>
      <c r="H132" s="6" t="s">
        <v>24</v>
      </c>
      <c r="I132" s="11">
        <v>6375.28</v>
      </c>
      <c r="J132" s="11">
        <v>7500</v>
      </c>
      <c r="K132" s="17">
        <v>0</v>
      </c>
      <c r="L132" s="17">
        <v>0</v>
      </c>
      <c r="M132" s="17">
        <v>0</v>
      </c>
    </row>
    <row r="133" spans="1:13" ht="52.5" outlineLevel="3">
      <c r="A133" s="8" t="s">
        <v>143</v>
      </c>
      <c r="B133" s="8" t="s">
        <v>324</v>
      </c>
      <c r="C133" s="20" t="s">
        <v>325</v>
      </c>
      <c r="D133" s="13" t="s">
        <v>0</v>
      </c>
      <c r="E133" s="6" t="s">
        <v>24</v>
      </c>
      <c r="F133" s="6" t="s">
        <v>24</v>
      </c>
      <c r="G133" s="6" t="s">
        <v>24</v>
      </c>
      <c r="H133" s="6" t="s">
        <v>24</v>
      </c>
      <c r="I133" s="11">
        <v>0</v>
      </c>
      <c r="J133" s="11">
        <v>30000</v>
      </c>
      <c r="K133" s="17">
        <v>30000</v>
      </c>
      <c r="L133" s="17">
        <v>0</v>
      </c>
      <c r="M133" s="17">
        <v>0</v>
      </c>
    </row>
    <row r="134" spans="1:13" ht="27" outlineLevel="4">
      <c r="A134" s="8" t="s">
        <v>280</v>
      </c>
      <c r="B134" s="3" t="s">
        <v>189</v>
      </c>
      <c r="C134" s="4" t="s">
        <v>190</v>
      </c>
      <c r="D134" s="14"/>
      <c r="E134" s="6"/>
      <c r="F134" s="6"/>
      <c r="G134" s="6"/>
      <c r="H134" s="6"/>
      <c r="I134" s="10">
        <f>SUM(I135:I155)</f>
        <v>329382.43500000006</v>
      </c>
      <c r="J134" s="10">
        <f>SUM(J135:J155)</f>
        <v>500254.04000000004</v>
      </c>
      <c r="K134" s="10">
        <f>SUM(K135:K155)</f>
        <v>496509.9</v>
      </c>
      <c r="L134" s="10">
        <f>SUM(L135:L155)</f>
        <v>491303.20000000007</v>
      </c>
      <c r="M134" s="10">
        <f>SUM(M135:M155)</f>
        <v>487165.80000000005</v>
      </c>
    </row>
    <row r="135" spans="1:13" ht="110.25" outlineLevel="7">
      <c r="A135" s="8" t="s">
        <v>143</v>
      </c>
      <c r="B135" s="8" t="s">
        <v>191</v>
      </c>
      <c r="C135" s="7" t="s">
        <v>251</v>
      </c>
      <c r="D135" s="13" t="s">
        <v>0</v>
      </c>
      <c r="E135" s="6" t="s">
        <v>24</v>
      </c>
      <c r="F135" s="6" t="s">
        <v>24</v>
      </c>
      <c r="G135" s="6" t="s">
        <v>24</v>
      </c>
      <c r="H135" s="6" t="s">
        <v>24</v>
      </c>
      <c r="I135" s="11">
        <v>515</v>
      </c>
      <c r="J135" s="11">
        <v>858.9</v>
      </c>
      <c r="K135" s="29">
        <v>895.1</v>
      </c>
      <c r="L135" s="29">
        <v>895.1</v>
      </c>
      <c r="M135" s="29">
        <v>895.1</v>
      </c>
    </row>
    <row r="136" spans="1:13" ht="110.25" outlineLevel="4">
      <c r="A136" s="8" t="s">
        <v>143</v>
      </c>
      <c r="B136" s="8" t="s">
        <v>192</v>
      </c>
      <c r="C136" s="7" t="s">
        <v>252</v>
      </c>
      <c r="D136" s="13" t="s">
        <v>0</v>
      </c>
      <c r="E136" s="6" t="s">
        <v>24</v>
      </c>
      <c r="F136" s="6" t="s">
        <v>24</v>
      </c>
      <c r="G136" s="6" t="s">
        <v>24</v>
      </c>
      <c r="H136" s="6" t="s">
        <v>24</v>
      </c>
      <c r="I136" s="11">
        <v>45934.73</v>
      </c>
      <c r="J136" s="11">
        <v>62867.52</v>
      </c>
      <c r="K136" s="30">
        <v>55379.9</v>
      </c>
      <c r="L136" s="30">
        <v>55379.9</v>
      </c>
      <c r="M136" s="30">
        <v>55379.9</v>
      </c>
    </row>
    <row r="137" spans="1:13" ht="110.25" outlineLevel="3">
      <c r="A137" s="8" t="s">
        <v>143</v>
      </c>
      <c r="B137" s="8" t="s">
        <v>193</v>
      </c>
      <c r="C137" s="7" t="s">
        <v>253</v>
      </c>
      <c r="D137" s="13" t="s">
        <v>0</v>
      </c>
      <c r="E137" s="6" t="s">
        <v>24</v>
      </c>
      <c r="F137" s="6" t="s">
        <v>24</v>
      </c>
      <c r="G137" s="6" t="s">
        <v>24</v>
      </c>
      <c r="H137" s="6" t="s">
        <v>24</v>
      </c>
      <c r="I137" s="11">
        <v>30960.53</v>
      </c>
      <c r="J137" s="11">
        <v>41923.5</v>
      </c>
      <c r="K137" s="29">
        <v>45443.4</v>
      </c>
      <c r="L137" s="29">
        <v>45443.4</v>
      </c>
      <c r="M137" s="29">
        <v>45443.4</v>
      </c>
    </row>
    <row r="138" spans="1:13" ht="123.75" outlineLevel="7">
      <c r="A138" s="8" t="s">
        <v>143</v>
      </c>
      <c r="B138" s="8" t="s">
        <v>194</v>
      </c>
      <c r="C138" s="7" t="s">
        <v>254</v>
      </c>
      <c r="D138" s="13" t="s">
        <v>0</v>
      </c>
      <c r="E138" s="6" t="s">
        <v>24</v>
      </c>
      <c r="F138" s="6" t="s">
        <v>24</v>
      </c>
      <c r="G138" s="6" t="s">
        <v>24</v>
      </c>
      <c r="H138" s="6" t="s">
        <v>24</v>
      </c>
      <c r="I138" s="11">
        <v>35.1</v>
      </c>
      <c r="J138" s="11">
        <v>57.7</v>
      </c>
      <c r="K138" s="29">
        <v>60.1</v>
      </c>
      <c r="L138" s="29">
        <v>60.1</v>
      </c>
      <c r="M138" s="29">
        <v>60.1</v>
      </c>
    </row>
    <row r="139" spans="1:13" ht="123.75" outlineLevel="4">
      <c r="A139" s="8" t="s">
        <v>143</v>
      </c>
      <c r="B139" s="8" t="s">
        <v>195</v>
      </c>
      <c r="C139" s="7" t="s">
        <v>255</v>
      </c>
      <c r="D139" s="13" t="s">
        <v>0</v>
      </c>
      <c r="E139" s="6" t="s">
        <v>24</v>
      </c>
      <c r="F139" s="6" t="s">
        <v>24</v>
      </c>
      <c r="G139" s="6" t="s">
        <v>24</v>
      </c>
      <c r="H139" s="6" t="s">
        <v>24</v>
      </c>
      <c r="I139" s="11">
        <v>621</v>
      </c>
      <c r="J139" s="11">
        <v>838.8</v>
      </c>
      <c r="K139" s="29">
        <v>873.5</v>
      </c>
      <c r="L139" s="29">
        <v>873.5</v>
      </c>
      <c r="M139" s="29">
        <v>873.5</v>
      </c>
    </row>
    <row r="140" spans="1:13" ht="110.25" outlineLevel="3">
      <c r="A140" s="8" t="s">
        <v>143</v>
      </c>
      <c r="B140" s="8" t="s">
        <v>196</v>
      </c>
      <c r="C140" s="7" t="s">
        <v>256</v>
      </c>
      <c r="D140" s="13" t="s">
        <v>0</v>
      </c>
      <c r="E140" s="6" t="s">
        <v>24</v>
      </c>
      <c r="F140" s="6" t="s">
        <v>24</v>
      </c>
      <c r="G140" s="6" t="s">
        <v>24</v>
      </c>
      <c r="H140" s="6" t="s">
        <v>24</v>
      </c>
      <c r="I140" s="11">
        <v>690.095</v>
      </c>
      <c r="J140" s="11">
        <v>766.87</v>
      </c>
      <c r="K140" s="29">
        <v>958.1</v>
      </c>
      <c r="L140" s="29">
        <v>804.6</v>
      </c>
      <c r="M140" s="29">
        <v>804.6</v>
      </c>
    </row>
    <row r="141" spans="1:13" ht="110.25" outlineLevel="7">
      <c r="A141" s="8" t="s">
        <v>143</v>
      </c>
      <c r="B141" s="8" t="s">
        <v>197</v>
      </c>
      <c r="C141" s="7" t="s">
        <v>257</v>
      </c>
      <c r="D141" s="13" t="s">
        <v>0</v>
      </c>
      <c r="E141" s="6" t="s">
        <v>24</v>
      </c>
      <c r="F141" s="6" t="s">
        <v>24</v>
      </c>
      <c r="G141" s="6" t="s">
        <v>24</v>
      </c>
      <c r="H141" s="6" t="s">
        <v>24</v>
      </c>
      <c r="I141" s="11">
        <v>109</v>
      </c>
      <c r="J141" s="11">
        <v>154.08</v>
      </c>
      <c r="K141" s="29">
        <v>162.7</v>
      </c>
      <c r="L141" s="29">
        <v>162.7</v>
      </c>
      <c r="M141" s="29">
        <v>162.7</v>
      </c>
    </row>
    <row r="142" spans="1:13" ht="123.75" outlineLevel="4">
      <c r="A142" s="8" t="s">
        <v>143</v>
      </c>
      <c r="B142" s="8" t="s">
        <v>198</v>
      </c>
      <c r="C142" s="7" t="s">
        <v>258</v>
      </c>
      <c r="D142" s="13" t="s">
        <v>0</v>
      </c>
      <c r="E142" s="6" t="s">
        <v>24</v>
      </c>
      <c r="F142" s="6" t="s">
        <v>24</v>
      </c>
      <c r="G142" s="6" t="s">
        <v>24</v>
      </c>
      <c r="H142" s="6" t="s">
        <v>24</v>
      </c>
      <c r="I142" s="11">
        <v>1871.43</v>
      </c>
      <c r="J142" s="11">
        <v>2826.63</v>
      </c>
      <c r="K142" s="29">
        <v>2948.9</v>
      </c>
      <c r="L142" s="29">
        <v>2948.9</v>
      </c>
      <c r="M142" s="29">
        <v>2948.9</v>
      </c>
    </row>
    <row r="143" spans="1:13" ht="110.25" outlineLevel="3">
      <c r="A143" s="8" t="s">
        <v>143</v>
      </c>
      <c r="B143" s="8" t="s">
        <v>199</v>
      </c>
      <c r="C143" s="7" t="s">
        <v>259</v>
      </c>
      <c r="D143" s="13" t="s">
        <v>0</v>
      </c>
      <c r="E143" s="6" t="s">
        <v>24</v>
      </c>
      <c r="F143" s="6" t="s">
        <v>24</v>
      </c>
      <c r="G143" s="6" t="s">
        <v>24</v>
      </c>
      <c r="H143" s="6" t="s">
        <v>24</v>
      </c>
      <c r="I143" s="11">
        <v>272.88</v>
      </c>
      <c r="J143" s="11">
        <v>725.8</v>
      </c>
      <c r="K143" s="29">
        <v>641.4</v>
      </c>
      <c r="L143" s="29">
        <v>641.4</v>
      </c>
      <c r="M143" s="29">
        <v>641.4</v>
      </c>
    </row>
    <row r="144" spans="1:13" ht="110.25" outlineLevel="5">
      <c r="A144" s="8" t="s">
        <v>143</v>
      </c>
      <c r="B144" s="8" t="s">
        <v>200</v>
      </c>
      <c r="C144" s="7" t="s">
        <v>260</v>
      </c>
      <c r="D144" s="13" t="s">
        <v>0</v>
      </c>
      <c r="E144" s="6" t="s">
        <v>24</v>
      </c>
      <c r="F144" s="6" t="s">
        <v>24</v>
      </c>
      <c r="G144" s="6" t="s">
        <v>24</v>
      </c>
      <c r="H144" s="6" t="s">
        <v>24</v>
      </c>
      <c r="I144" s="11">
        <v>123625.69</v>
      </c>
      <c r="J144" s="11">
        <v>182746.43</v>
      </c>
      <c r="K144" s="29">
        <v>189557.4</v>
      </c>
      <c r="L144" s="29">
        <v>189557.4</v>
      </c>
      <c r="M144" s="29">
        <v>189557.4</v>
      </c>
    </row>
    <row r="145" spans="1:13" ht="123.75" outlineLevel="5">
      <c r="A145" s="8" t="s">
        <v>143</v>
      </c>
      <c r="B145" s="8" t="s">
        <v>201</v>
      </c>
      <c r="C145" s="7" t="s">
        <v>261</v>
      </c>
      <c r="D145" s="13" t="s">
        <v>0</v>
      </c>
      <c r="E145" s="6" t="s">
        <v>24</v>
      </c>
      <c r="F145" s="6" t="s">
        <v>24</v>
      </c>
      <c r="G145" s="6" t="s">
        <v>24</v>
      </c>
      <c r="H145" s="6" t="s">
        <v>24</v>
      </c>
      <c r="I145" s="11">
        <v>5920</v>
      </c>
      <c r="J145" s="11">
        <v>12829.3</v>
      </c>
      <c r="K145" s="29">
        <v>17251.3</v>
      </c>
      <c r="L145" s="29">
        <v>17065.3</v>
      </c>
      <c r="M145" s="29">
        <v>17065.3</v>
      </c>
    </row>
    <row r="146" spans="1:13" ht="110.25" outlineLevel="5">
      <c r="A146" s="8" t="s">
        <v>143</v>
      </c>
      <c r="B146" s="8" t="s">
        <v>202</v>
      </c>
      <c r="C146" s="7" t="s">
        <v>262</v>
      </c>
      <c r="D146" s="13" t="s">
        <v>0</v>
      </c>
      <c r="E146" s="6" t="s">
        <v>24</v>
      </c>
      <c r="F146" s="6" t="s">
        <v>24</v>
      </c>
      <c r="G146" s="6" t="s">
        <v>24</v>
      </c>
      <c r="H146" s="6" t="s">
        <v>24</v>
      </c>
      <c r="I146" s="11">
        <v>6766.59</v>
      </c>
      <c r="J146" s="11">
        <v>21156.5</v>
      </c>
      <c r="K146" s="29">
        <v>13324.2</v>
      </c>
      <c r="L146" s="29">
        <v>13324.2</v>
      </c>
      <c r="M146" s="29">
        <v>13324.2</v>
      </c>
    </row>
    <row r="147" spans="1:13" ht="220.5" outlineLevel="5">
      <c r="A147" s="8" t="s">
        <v>143</v>
      </c>
      <c r="B147" s="8" t="s">
        <v>276</v>
      </c>
      <c r="C147" s="15" t="s">
        <v>275</v>
      </c>
      <c r="D147" s="13" t="s">
        <v>0</v>
      </c>
      <c r="E147" s="6" t="s">
        <v>24</v>
      </c>
      <c r="F147" s="6" t="s">
        <v>24</v>
      </c>
      <c r="G147" s="6" t="s">
        <v>24</v>
      </c>
      <c r="H147" s="6" t="s">
        <v>24</v>
      </c>
      <c r="I147" s="11">
        <v>5275.94</v>
      </c>
      <c r="J147" s="11">
        <v>20956.76</v>
      </c>
      <c r="K147" s="29">
        <v>24926.3</v>
      </c>
      <c r="L147" s="29">
        <v>19940.4</v>
      </c>
      <c r="M147" s="29">
        <v>19940.4</v>
      </c>
    </row>
    <row r="148" spans="1:13" ht="110.25" outlineLevel="5">
      <c r="A148" s="8" t="s">
        <v>143</v>
      </c>
      <c r="B148" s="8" t="s">
        <v>203</v>
      </c>
      <c r="C148" s="7" t="s">
        <v>252</v>
      </c>
      <c r="D148" s="13" t="s">
        <v>0</v>
      </c>
      <c r="E148" s="6" t="s">
        <v>24</v>
      </c>
      <c r="F148" s="6" t="s">
        <v>24</v>
      </c>
      <c r="G148" s="6" t="s">
        <v>24</v>
      </c>
      <c r="H148" s="6" t="s">
        <v>24</v>
      </c>
      <c r="I148" s="11">
        <v>92620.34</v>
      </c>
      <c r="J148" s="11">
        <v>132970</v>
      </c>
      <c r="K148" s="29">
        <v>126488</v>
      </c>
      <c r="L148" s="29">
        <v>126488</v>
      </c>
      <c r="M148" s="29">
        <v>126488</v>
      </c>
    </row>
    <row r="149" spans="1:13" ht="123.75" outlineLevel="5">
      <c r="A149" s="8" t="s">
        <v>143</v>
      </c>
      <c r="B149" s="8" t="s">
        <v>204</v>
      </c>
      <c r="C149" s="7" t="s">
        <v>263</v>
      </c>
      <c r="D149" s="13" t="s">
        <v>0</v>
      </c>
      <c r="E149" s="6" t="s">
        <v>24</v>
      </c>
      <c r="F149" s="6" t="s">
        <v>24</v>
      </c>
      <c r="G149" s="6" t="s">
        <v>24</v>
      </c>
      <c r="H149" s="6" t="s">
        <v>24</v>
      </c>
      <c r="I149" s="11">
        <v>633</v>
      </c>
      <c r="J149" s="11">
        <v>853.9</v>
      </c>
      <c r="K149" s="29">
        <v>889.9</v>
      </c>
      <c r="L149" s="29">
        <v>889.9</v>
      </c>
      <c r="M149" s="29">
        <v>889.9</v>
      </c>
    </row>
    <row r="150" spans="1:13" ht="110.25" outlineLevel="5">
      <c r="A150" s="8" t="s">
        <v>143</v>
      </c>
      <c r="B150" s="8" t="s">
        <v>205</v>
      </c>
      <c r="C150" s="7" t="s">
        <v>264</v>
      </c>
      <c r="D150" s="13" t="s">
        <v>0</v>
      </c>
      <c r="E150" s="6" t="s">
        <v>24</v>
      </c>
      <c r="F150" s="6" t="s">
        <v>24</v>
      </c>
      <c r="G150" s="6" t="s">
        <v>24</v>
      </c>
      <c r="H150" s="6" t="s">
        <v>24</v>
      </c>
      <c r="I150" s="11">
        <v>8057.2</v>
      </c>
      <c r="J150" s="11">
        <v>8811.4</v>
      </c>
      <c r="K150" s="29">
        <v>9617.1</v>
      </c>
      <c r="L150" s="29">
        <v>9617.1</v>
      </c>
      <c r="M150" s="29">
        <v>9617.1</v>
      </c>
    </row>
    <row r="151" spans="1:13" ht="192.75" outlineLevel="5">
      <c r="A151" s="8" t="s">
        <v>143</v>
      </c>
      <c r="B151" s="8" t="s">
        <v>277</v>
      </c>
      <c r="C151" s="15" t="s">
        <v>278</v>
      </c>
      <c r="D151" s="13" t="s">
        <v>0</v>
      </c>
      <c r="E151" s="6" t="s">
        <v>24</v>
      </c>
      <c r="F151" s="6" t="s">
        <v>24</v>
      </c>
      <c r="G151" s="6" t="s">
        <v>24</v>
      </c>
      <c r="H151" s="6" t="s">
        <v>24</v>
      </c>
      <c r="I151" s="11">
        <v>108.95</v>
      </c>
      <c r="J151" s="11">
        <v>151.6</v>
      </c>
      <c r="K151" s="29">
        <v>193.4</v>
      </c>
      <c r="L151" s="29">
        <v>193.4</v>
      </c>
      <c r="M151" s="29">
        <v>193.4</v>
      </c>
    </row>
    <row r="152" spans="1:13" ht="110.25" outlineLevel="7">
      <c r="A152" s="8" t="s">
        <v>143</v>
      </c>
      <c r="B152" s="8" t="s">
        <v>206</v>
      </c>
      <c r="C152" s="6" t="s">
        <v>207</v>
      </c>
      <c r="D152" s="13" t="s">
        <v>0</v>
      </c>
      <c r="E152" s="6" t="s">
        <v>24</v>
      </c>
      <c r="F152" s="6" t="s">
        <v>24</v>
      </c>
      <c r="G152" s="6" t="s">
        <v>24</v>
      </c>
      <c r="H152" s="6" t="s">
        <v>24</v>
      </c>
      <c r="I152" s="11">
        <v>1480.7</v>
      </c>
      <c r="J152" s="11">
        <f>2290.7+1046</f>
        <v>3336.7</v>
      </c>
      <c r="K152" s="29">
        <v>2880.5</v>
      </c>
      <c r="L152" s="29">
        <v>2880.5</v>
      </c>
      <c r="M152" s="29">
        <v>2880.5</v>
      </c>
    </row>
    <row r="153" spans="1:13" ht="96" outlineLevel="5">
      <c r="A153" s="8" t="s">
        <v>143</v>
      </c>
      <c r="B153" s="8" t="s">
        <v>208</v>
      </c>
      <c r="C153" s="6" t="s">
        <v>209</v>
      </c>
      <c r="D153" s="13" t="s">
        <v>0</v>
      </c>
      <c r="E153" s="6" t="s">
        <v>24</v>
      </c>
      <c r="F153" s="6" t="s">
        <v>24</v>
      </c>
      <c r="G153" s="6" t="s">
        <v>24</v>
      </c>
      <c r="H153" s="6" t="s">
        <v>24</v>
      </c>
      <c r="I153" s="11">
        <v>1295.76</v>
      </c>
      <c r="J153" s="11">
        <v>1295.76</v>
      </c>
      <c r="K153" s="30">
        <v>0</v>
      </c>
      <c r="L153" s="30">
        <v>0</v>
      </c>
      <c r="M153" s="30">
        <v>0</v>
      </c>
    </row>
    <row r="154" spans="1:13" ht="54.75" outlineLevel="7">
      <c r="A154" s="8" t="s">
        <v>143</v>
      </c>
      <c r="B154" s="8" t="s">
        <v>210</v>
      </c>
      <c r="C154" s="6" t="s">
        <v>211</v>
      </c>
      <c r="D154" s="13" t="s">
        <v>0</v>
      </c>
      <c r="E154" s="6" t="s">
        <v>24</v>
      </c>
      <c r="F154" s="6" t="s">
        <v>24</v>
      </c>
      <c r="G154" s="6" t="s">
        <v>24</v>
      </c>
      <c r="H154" s="6" t="s">
        <v>24</v>
      </c>
      <c r="I154" s="11">
        <v>2493.8</v>
      </c>
      <c r="J154" s="11">
        <v>4031.19</v>
      </c>
      <c r="K154" s="29">
        <v>4015.9</v>
      </c>
      <c r="L154" s="29">
        <v>4134.9</v>
      </c>
      <c r="M154" s="29">
        <v>0</v>
      </c>
    </row>
    <row r="155" spans="1:13" ht="96" outlineLevel="5">
      <c r="A155" s="8" t="s">
        <v>143</v>
      </c>
      <c r="B155" s="8" t="s">
        <v>212</v>
      </c>
      <c r="C155" s="6" t="s">
        <v>213</v>
      </c>
      <c r="D155" s="13" t="s">
        <v>0</v>
      </c>
      <c r="E155" s="6" t="s">
        <v>24</v>
      </c>
      <c r="F155" s="6" t="s">
        <v>24</v>
      </c>
      <c r="G155" s="6" t="s">
        <v>24</v>
      </c>
      <c r="H155" s="6" t="s">
        <v>24</v>
      </c>
      <c r="I155" s="11">
        <v>94.7</v>
      </c>
      <c r="J155" s="11">
        <v>94.7</v>
      </c>
      <c r="K155" s="29">
        <v>2.8</v>
      </c>
      <c r="L155" s="29">
        <v>2.5</v>
      </c>
      <c r="M155" s="29">
        <v>0</v>
      </c>
    </row>
    <row r="156" spans="1:13" ht="13.5" outlineLevel="5">
      <c r="A156" s="8" t="s">
        <v>280</v>
      </c>
      <c r="B156" s="3" t="s">
        <v>214</v>
      </c>
      <c r="C156" s="4" t="s">
        <v>215</v>
      </c>
      <c r="D156" s="14"/>
      <c r="E156" s="6"/>
      <c r="F156" s="6"/>
      <c r="G156" s="6"/>
      <c r="H156" s="6"/>
      <c r="I156" s="10">
        <f>SUM(I157:I167)</f>
        <v>123727.40999999997</v>
      </c>
      <c r="J156" s="10">
        <f>SUM(J157:J167)</f>
        <v>126167.76999999999</v>
      </c>
      <c r="K156" s="31">
        <f>SUM(K157:K166)</f>
        <v>50000</v>
      </c>
      <c r="L156" s="31">
        <f>SUM(L157:L166)</f>
        <v>0</v>
      </c>
      <c r="M156" s="31">
        <f>SUM(M157:M166)</f>
        <v>0</v>
      </c>
    </row>
    <row r="157" spans="1:13" ht="110.25" outlineLevel="7">
      <c r="A157" s="8" t="s">
        <v>143</v>
      </c>
      <c r="B157" s="8" t="s">
        <v>216</v>
      </c>
      <c r="C157" s="6" t="s">
        <v>217</v>
      </c>
      <c r="D157" s="13" t="s">
        <v>0</v>
      </c>
      <c r="E157" s="6" t="s">
        <v>24</v>
      </c>
      <c r="F157" s="6" t="s">
        <v>24</v>
      </c>
      <c r="G157" s="6" t="s">
        <v>24</v>
      </c>
      <c r="H157" s="6" t="s">
        <v>24</v>
      </c>
      <c r="I157" s="11">
        <v>11240.67</v>
      </c>
      <c r="J157" s="11">
        <v>16522.4</v>
      </c>
      <c r="K157" s="30">
        <v>0</v>
      </c>
      <c r="L157" s="30">
        <v>0</v>
      </c>
      <c r="M157" s="30">
        <v>0</v>
      </c>
    </row>
    <row r="158" spans="1:13" ht="110.25" outlineLevel="7">
      <c r="A158" s="8" t="s">
        <v>143</v>
      </c>
      <c r="B158" s="8" t="s">
        <v>326</v>
      </c>
      <c r="C158" s="6" t="s">
        <v>327</v>
      </c>
      <c r="D158" s="13" t="s">
        <v>0</v>
      </c>
      <c r="E158" s="6" t="s">
        <v>24</v>
      </c>
      <c r="F158" s="6" t="s">
        <v>24</v>
      </c>
      <c r="G158" s="6" t="s">
        <v>24</v>
      </c>
      <c r="H158" s="6" t="s">
        <v>24</v>
      </c>
      <c r="I158" s="11">
        <v>76800</v>
      </c>
      <c r="J158" s="11">
        <v>70000</v>
      </c>
      <c r="K158" s="30">
        <v>50000</v>
      </c>
      <c r="L158" s="30">
        <v>0</v>
      </c>
      <c r="M158" s="30">
        <v>0</v>
      </c>
    </row>
    <row r="159" spans="1:13" ht="54.75" outlineLevel="7">
      <c r="A159" s="8" t="s">
        <v>143</v>
      </c>
      <c r="B159" s="8" t="s">
        <v>328</v>
      </c>
      <c r="C159" s="6" t="s">
        <v>329</v>
      </c>
      <c r="D159" s="13" t="s">
        <v>0</v>
      </c>
      <c r="E159" s="6" t="s">
        <v>24</v>
      </c>
      <c r="F159" s="6" t="s">
        <v>24</v>
      </c>
      <c r="G159" s="6" t="s">
        <v>24</v>
      </c>
      <c r="H159" s="6" t="s">
        <v>24</v>
      </c>
      <c r="I159" s="11">
        <v>1000</v>
      </c>
      <c r="J159" s="11">
        <v>1000</v>
      </c>
      <c r="K159" s="17">
        <v>0</v>
      </c>
      <c r="L159" s="17">
        <v>0</v>
      </c>
      <c r="M159" s="17">
        <v>0</v>
      </c>
    </row>
    <row r="160" spans="1:13" ht="96" outlineLevel="7">
      <c r="A160" s="8" t="s">
        <v>143</v>
      </c>
      <c r="B160" s="8" t="s">
        <v>330</v>
      </c>
      <c r="C160" s="22" t="s">
        <v>331</v>
      </c>
      <c r="D160" s="13" t="s">
        <v>0</v>
      </c>
      <c r="E160" s="6" t="s">
        <v>24</v>
      </c>
      <c r="F160" s="6" t="s">
        <v>24</v>
      </c>
      <c r="G160" s="6" t="s">
        <v>24</v>
      </c>
      <c r="H160" s="6" t="s">
        <v>24</v>
      </c>
      <c r="I160" s="11">
        <v>5024.7</v>
      </c>
      <c r="J160" s="11">
        <v>8793</v>
      </c>
      <c r="K160" s="17">
        <v>0</v>
      </c>
      <c r="L160" s="17">
        <v>0</v>
      </c>
      <c r="M160" s="17">
        <v>0</v>
      </c>
    </row>
    <row r="161" spans="1:13" ht="54.75" outlineLevel="7">
      <c r="A161" s="8" t="s">
        <v>143</v>
      </c>
      <c r="B161" s="8" t="s">
        <v>332</v>
      </c>
      <c r="C161" s="23" t="s">
        <v>333</v>
      </c>
      <c r="D161" s="13" t="s">
        <v>0</v>
      </c>
      <c r="E161" s="6" t="s">
        <v>24</v>
      </c>
      <c r="F161" s="6" t="s">
        <v>24</v>
      </c>
      <c r="G161" s="6" t="s">
        <v>24</v>
      </c>
      <c r="H161" s="6" t="s">
        <v>24</v>
      </c>
      <c r="I161" s="11">
        <v>315.2</v>
      </c>
      <c r="J161" s="11">
        <v>315.2</v>
      </c>
      <c r="K161" s="17">
        <v>0</v>
      </c>
      <c r="L161" s="17">
        <v>0</v>
      </c>
      <c r="M161" s="17">
        <v>0</v>
      </c>
    </row>
    <row r="162" spans="1:13" ht="69" outlineLevel="7">
      <c r="A162" s="8" t="s">
        <v>143</v>
      </c>
      <c r="B162" s="8" t="s">
        <v>334</v>
      </c>
      <c r="C162" s="20" t="s">
        <v>335</v>
      </c>
      <c r="D162" s="13" t="s">
        <v>0</v>
      </c>
      <c r="E162" s="6" t="s">
        <v>24</v>
      </c>
      <c r="F162" s="6" t="s">
        <v>24</v>
      </c>
      <c r="G162" s="6" t="s">
        <v>24</v>
      </c>
      <c r="H162" s="6" t="s">
        <v>24</v>
      </c>
      <c r="I162" s="11">
        <v>1369.87</v>
      </c>
      <c r="J162" s="11">
        <v>1373</v>
      </c>
      <c r="K162" s="17">
        <v>0</v>
      </c>
      <c r="L162" s="17">
        <v>0</v>
      </c>
      <c r="M162" s="17">
        <v>0</v>
      </c>
    </row>
    <row r="163" spans="1:13" ht="82.5" outlineLevel="7">
      <c r="A163" s="8" t="s">
        <v>143</v>
      </c>
      <c r="B163" s="8" t="s">
        <v>336</v>
      </c>
      <c r="C163" s="20" t="s">
        <v>337</v>
      </c>
      <c r="D163" s="13" t="s">
        <v>0</v>
      </c>
      <c r="E163" s="6" t="s">
        <v>24</v>
      </c>
      <c r="F163" s="6" t="s">
        <v>24</v>
      </c>
      <c r="G163" s="6" t="s">
        <v>24</v>
      </c>
      <c r="H163" s="6" t="s">
        <v>24</v>
      </c>
      <c r="I163" s="11">
        <v>15000</v>
      </c>
      <c r="J163" s="11">
        <v>15000</v>
      </c>
      <c r="K163" s="17">
        <v>0</v>
      </c>
      <c r="L163" s="17">
        <v>0</v>
      </c>
      <c r="M163" s="17">
        <v>0</v>
      </c>
    </row>
    <row r="164" spans="1:13" ht="96" outlineLevel="7">
      <c r="A164" s="8" t="s">
        <v>143</v>
      </c>
      <c r="B164" s="8" t="s">
        <v>338</v>
      </c>
      <c r="C164" s="20" t="s">
        <v>339</v>
      </c>
      <c r="D164" s="13" t="s">
        <v>0</v>
      </c>
      <c r="E164" s="6" t="s">
        <v>24</v>
      </c>
      <c r="F164" s="6" t="s">
        <v>24</v>
      </c>
      <c r="G164" s="6" t="s">
        <v>24</v>
      </c>
      <c r="H164" s="6" t="s">
        <v>24</v>
      </c>
      <c r="I164" s="11">
        <v>3653.9</v>
      </c>
      <c r="J164" s="11">
        <v>3653.9</v>
      </c>
      <c r="K164" s="17">
        <v>0</v>
      </c>
      <c r="L164" s="17">
        <v>0</v>
      </c>
      <c r="M164" s="17">
        <v>0</v>
      </c>
    </row>
    <row r="165" spans="1:13" ht="96" outlineLevel="7">
      <c r="A165" s="8" t="s">
        <v>143</v>
      </c>
      <c r="B165" s="8" t="s">
        <v>340</v>
      </c>
      <c r="C165" s="20" t="s">
        <v>341</v>
      </c>
      <c r="D165" s="13" t="s">
        <v>0</v>
      </c>
      <c r="E165" s="6" t="s">
        <v>24</v>
      </c>
      <c r="F165" s="6" t="s">
        <v>24</v>
      </c>
      <c r="G165" s="6" t="s">
        <v>24</v>
      </c>
      <c r="H165" s="6" t="s">
        <v>24</v>
      </c>
      <c r="I165" s="11">
        <v>414.4</v>
      </c>
      <c r="J165" s="11">
        <v>421.47</v>
      </c>
      <c r="K165" s="17">
        <v>0</v>
      </c>
      <c r="L165" s="17">
        <v>0</v>
      </c>
      <c r="M165" s="17">
        <v>0</v>
      </c>
    </row>
    <row r="166" spans="1:13" ht="54.75" outlineLevel="7">
      <c r="A166" s="8" t="s">
        <v>143</v>
      </c>
      <c r="B166" s="8" t="s">
        <v>218</v>
      </c>
      <c r="C166" s="6" t="s">
        <v>219</v>
      </c>
      <c r="D166" s="13" t="s">
        <v>0</v>
      </c>
      <c r="E166" s="6" t="s">
        <v>24</v>
      </c>
      <c r="F166" s="6" t="s">
        <v>24</v>
      </c>
      <c r="G166" s="6" t="s">
        <v>24</v>
      </c>
      <c r="H166" s="6" t="s">
        <v>24</v>
      </c>
      <c r="I166" s="11">
        <v>1088.8</v>
      </c>
      <c r="J166" s="11">
        <v>1088.8</v>
      </c>
      <c r="K166" s="17">
        <v>0</v>
      </c>
      <c r="L166" s="17">
        <v>0</v>
      </c>
      <c r="M166" s="17">
        <v>0</v>
      </c>
    </row>
    <row r="167" spans="1:13" ht="54.75" outlineLevel="7">
      <c r="A167" s="8" t="s">
        <v>143</v>
      </c>
      <c r="B167" s="8" t="s">
        <v>342</v>
      </c>
      <c r="C167" s="6" t="s">
        <v>219</v>
      </c>
      <c r="D167" s="13" t="s">
        <v>0</v>
      </c>
      <c r="E167" s="6" t="s">
        <v>24</v>
      </c>
      <c r="F167" s="6" t="s">
        <v>24</v>
      </c>
      <c r="G167" s="6" t="s">
        <v>24</v>
      </c>
      <c r="H167" s="6" t="s">
        <v>24</v>
      </c>
      <c r="I167" s="11">
        <v>7819.87</v>
      </c>
      <c r="J167" s="11">
        <v>8000</v>
      </c>
      <c r="K167" s="17">
        <v>0</v>
      </c>
      <c r="L167" s="17">
        <v>0</v>
      </c>
      <c r="M167" s="17">
        <v>0</v>
      </c>
    </row>
    <row r="168" spans="1:13" ht="27" outlineLevel="5">
      <c r="A168" s="8" t="s">
        <v>280</v>
      </c>
      <c r="B168" s="3" t="s">
        <v>135</v>
      </c>
      <c r="C168" s="4" t="s">
        <v>136</v>
      </c>
      <c r="D168" s="14"/>
      <c r="E168" s="6"/>
      <c r="F168" s="6"/>
      <c r="G168" s="6"/>
      <c r="H168" s="6"/>
      <c r="I168" s="10">
        <f>SUM(I169:I169)</f>
        <v>754.62</v>
      </c>
      <c r="J168" s="10">
        <f>SUM(J169:J169)</f>
        <v>800</v>
      </c>
      <c r="K168" s="10">
        <f>SUM(K169:K169)</f>
        <v>1300</v>
      </c>
      <c r="L168" s="10">
        <f>SUM(L169:L169)</f>
        <v>800</v>
      </c>
      <c r="M168" s="10">
        <f>SUM(M169:M169)</f>
        <v>800</v>
      </c>
    </row>
    <row r="169" spans="1:13" ht="66" outlineLevel="5">
      <c r="A169" s="8" t="s">
        <v>286</v>
      </c>
      <c r="B169" s="8" t="s">
        <v>138</v>
      </c>
      <c r="C169" s="6" t="s">
        <v>137</v>
      </c>
      <c r="D169" s="13" t="s">
        <v>284</v>
      </c>
      <c r="E169" s="6" t="s">
        <v>24</v>
      </c>
      <c r="F169" s="6" t="s">
        <v>24</v>
      </c>
      <c r="G169" s="6" t="s">
        <v>24</v>
      </c>
      <c r="H169" s="6" t="s">
        <v>24</v>
      </c>
      <c r="I169" s="11">
        <v>754.62</v>
      </c>
      <c r="J169" s="11">
        <v>800</v>
      </c>
      <c r="K169" s="17">
        <v>1300</v>
      </c>
      <c r="L169" s="17">
        <v>800</v>
      </c>
      <c r="M169" s="17">
        <v>800</v>
      </c>
    </row>
    <row r="170" spans="1:13" ht="123.75" outlineLevel="5">
      <c r="A170" s="8" t="s">
        <v>280</v>
      </c>
      <c r="B170" s="24" t="s">
        <v>344</v>
      </c>
      <c r="C170" s="25" t="s">
        <v>343</v>
      </c>
      <c r="D170" s="13"/>
      <c r="E170" s="6"/>
      <c r="F170" s="6"/>
      <c r="G170" s="6"/>
      <c r="H170" s="6"/>
      <c r="I170" s="10">
        <f>I171</f>
        <v>4.04</v>
      </c>
      <c r="J170" s="10">
        <f>J171</f>
        <v>4.04</v>
      </c>
      <c r="K170" s="10">
        <f>K171</f>
        <v>0</v>
      </c>
      <c r="L170" s="10">
        <f>L171</f>
        <v>0</v>
      </c>
      <c r="M170" s="10">
        <f>M171</f>
        <v>0</v>
      </c>
    </row>
    <row r="171" spans="1:13" ht="78.75" outlineLevel="5">
      <c r="A171" s="8" t="s">
        <v>347</v>
      </c>
      <c r="B171" s="26" t="s">
        <v>346</v>
      </c>
      <c r="C171" s="20" t="s">
        <v>345</v>
      </c>
      <c r="D171" s="13" t="s">
        <v>348</v>
      </c>
      <c r="E171" s="6" t="s">
        <v>24</v>
      </c>
      <c r="F171" s="6" t="s">
        <v>24</v>
      </c>
      <c r="G171" s="6" t="s">
        <v>24</v>
      </c>
      <c r="H171" s="6" t="s">
        <v>24</v>
      </c>
      <c r="I171" s="11">
        <v>4.04</v>
      </c>
      <c r="J171" s="11">
        <v>4.04</v>
      </c>
      <c r="K171" s="17">
        <v>0</v>
      </c>
      <c r="L171" s="17">
        <v>0</v>
      </c>
      <c r="M171" s="17">
        <v>0</v>
      </c>
    </row>
    <row r="172" spans="1:13" ht="82.5" outlineLevel="7">
      <c r="A172" s="8" t="s">
        <v>280</v>
      </c>
      <c r="B172" s="3" t="s">
        <v>220</v>
      </c>
      <c r="C172" s="4" t="s">
        <v>221</v>
      </c>
      <c r="D172" s="14"/>
      <c r="E172" s="6"/>
      <c r="F172" s="6"/>
      <c r="G172" s="6"/>
      <c r="H172" s="6"/>
      <c r="I172" s="10">
        <f>I173</f>
        <v>-6601.03</v>
      </c>
      <c r="J172" s="10">
        <f>J173</f>
        <v>-6601.03</v>
      </c>
      <c r="K172" s="10">
        <f>K173</f>
        <v>0</v>
      </c>
      <c r="L172" s="10">
        <f>L173</f>
        <v>0</v>
      </c>
      <c r="M172" s="10">
        <f>M173</f>
        <v>0</v>
      </c>
    </row>
    <row r="173" spans="1:13" ht="69" outlineLevel="5">
      <c r="A173" s="8" t="s">
        <v>143</v>
      </c>
      <c r="B173" s="8" t="s">
        <v>222</v>
      </c>
      <c r="C173" s="6" t="s">
        <v>223</v>
      </c>
      <c r="D173" s="13" t="s">
        <v>0</v>
      </c>
      <c r="E173" s="6" t="s">
        <v>24</v>
      </c>
      <c r="F173" s="6" t="s">
        <v>24</v>
      </c>
      <c r="G173" s="6" t="s">
        <v>24</v>
      </c>
      <c r="H173" s="6" t="s">
        <v>24</v>
      </c>
      <c r="I173" s="11">
        <v>-6601.03</v>
      </c>
      <c r="J173" s="11">
        <v>-6601.03</v>
      </c>
      <c r="K173" s="17">
        <v>0</v>
      </c>
      <c r="L173" s="17">
        <v>0</v>
      </c>
      <c r="M173" s="17">
        <v>0</v>
      </c>
    </row>
    <row r="174" spans="1:13" ht="13.5">
      <c r="A174" s="33" t="s">
        <v>265</v>
      </c>
      <c r="B174" s="33"/>
      <c r="C174" s="33"/>
      <c r="D174" s="33"/>
      <c r="E174" s="5"/>
      <c r="F174" s="5"/>
      <c r="G174" s="5"/>
      <c r="H174" s="5"/>
      <c r="I174" s="12">
        <f>I94+I6+I170</f>
        <v>1131278.6700000002</v>
      </c>
      <c r="J174" s="12">
        <f>J94+J6+J170</f>
        <v>2037605.1549999998</v>
      </c>
      <c r="K174" s="12">
        <f>K94+K6</f>
        <v>1364698.0658</v>
      </c>
      <c r="L174" s="12">
        <f>L94+L6</f>
        <v>1270381</v>
      </c>
      <c r="M174" s="12">
        <f>M94+M6</f>
        <v>1268169.4</v>
      </c>
    </row>
  </sheetData>
  <sheetProtection/>
  <mergeCells count="11">
    <mergeCell ref="A174:D174"/>
    <mergeCell ref="I4:I5"/>
    <mergeCell ref="J4:J5"/>
    <mergeCell ref="A2:Q2"/>
    <mergeCell ref="A3:J3"/>
    <mergeCell ref="A4:A5"/>
    <mergeCell ref="B4:B5"/>
    <mergeCell ref="C4:C5"/>
    <mergeCell ref="D4:D5"/>
    <mergeCell ref="K4:M4"/>
    <mergeCell ref="E4:H4"/>
  </mergeCells>
  <printOptions/>
  <pageMargins left="0.15748031496062992" right="0.15748031496062992" top="0.1968503937007874" bottom="0.1968503937007874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04fobma</dc:creator>
  <cp:keywords/>
  <dc:description>POI HSSF rep:2.53.0.159</dc:description>
  <cp:lastModifiedBy>Юлия В. Просвирнина</cp:lastModifiedBy>
  <cp:lastPrinted>2022-11-11T06:44:40Z</cp:lastPrinted>
  <dcterms:created xsi:type="dcterms:W3CDTF">2021-11-01T09:50:52Z</dcterms:created>
  <dcterms:modified xsi:type="dcterms:W3CDTF">2024-03-20T04:46:42Z</dcterms:modified>
  <cp:category/>
  <cp:version/>
  <cp:contentType/>
  <cp:contentStatus/>
</cp:coreProperties>
</file>